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085" windowHeight="10290" activeTab="0"/>
  </bookViews>
  <sheets>
    <sheet name="Crematory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<sst xmlns="http://schemas.openxmlformats.org/spreadsheetml/2006/main" count="87" uniqueCount="87">
  <si>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DEFAULT EMISSION FACTORS FOR CREMATORY</t>
  </si>
  <si>
    <t xml:space="preserve">SIC:  </t>
  </si>
  <si>
    <t xml:space="preserve">SCC:  </t>
  </si>
  <si>
    <t xml:space="preserve">THROUGHPUT UNITS:  </t>
  </si>
  <si>
    <t>Pounds of Mass Cremated</t>
  </si>
  <si>
    <t>Tons of Mass Cremated</t>
  </si>
  <si>
    <t>BODIES  (144 POUNDS PER BODY)</t>
  </si>
  <si>
    <t>Substance</t>
  </si>
  <si>
    <t>Emission Factor</t>
  </si>
  <si>
    <t>Name</t>
  </si>
  <si>
    <t>Pollutant ID / CAS #</t>
  </si>
  <si>
    <t>lb/body</t>
  </si>
  <si>
    <t>lb/lbs</t>
  </si>
  <si>
    <t>lb/ton</t>
  </si>
  <si>
    <t>Oxides of Nitrogen</t>
  </si>
  <si>
    <t>Carbon Monoxide</t>
  </si>
  <si>
    <t>Total Organic Compounds</t>
  </si>
  <si>
    <t>Oxides of Sulfur</t>
  </si>
  <si>
    <t>TOXICS SUBSTANCE (CATEF)</t>
  </si>
  <si>
    <t>Toxic emission required only if 300 body or 43,200 pound is cremated per year.</t>
  </si>
  <si>
    <t>Acenaphthene</t>
  </si>
  <si>
    <t>Acenaphthylene</t>
  </si>
  <si>
    <t>Acetaldehyde</t>
  </si>
  <si>
    <t>Anthracene</t>
  </si>
  <si>
    <t>Arsenic</t>
  </si>
  <si>
    <t>Barium</t>
  </si>
  <si>
    <t>Benzo(a)anthracene</t>
  </si>
  <si>
    <t>Benzo(a)pyrene</t>
  </si>
  <si>
    <t>Benzo(b)fluoranthene</t>
  </si>
  <si>
    <t>Benzo(g,h,i)perylene</t>
  </si>
  <si>
    <t>Benzo(k)fluoranthene</t>
  </si>
  <si>
    <t>Beryllium</t>
  </si>
  <si>
    <t>Cadmium</t>
  </si>
  <si>
    <t>Chromium (Hex)</t>
  </si>
  <si>
    <t>Chromium (Total)</t>
  </si>
  <si>
    <t>Chrysene</t>
  </si>
  <si>
    <t>Cobalt</t>
  </si>
  <si>
    <t>Copper</t>
  </si>
  <si>
    <t>Dibenz(a,h)anthracene</t>
  </si>
  <si>
    <t>Dioxin:4D 2378</t>
  </si>
  <si>
    <t>Dioxin:4D Total</t>
  </si>
  <si>
    <t>Dioxin:5D 12378</t>
  </si>
  <si>
    <t>Dioxin:5D Total</t>
  </si>
  <si>
    <t>Dioxin:6D 123478</t>
  </si>
  <si>
    <t>Dioxin:6D 123678</t>
  </si>
  <si>
    <t>Dioxin:6D 123789</t>
  </si>
  <si>
    <t>Dioxin:6D Total</t>
  </si>
  <si>
    <t>Dioxin:7D 1234678</t>
  </si>
  <si>
    <t>Dioxin:7D Total</t>
  </si>
  <si>
    <t>Dioxin:8D</t>
  </si>
  <si>
    <t>Fluoranthene</t>
  </si>
  <si>
    <t>Fluorene</t>
  </si>
  <si>
    <t>Formaldehyde</t>
  </si>
  <si>
    <t>Furan:4F 2378</t>
  </si>
  <si>
    <t>Furan:4F Total</t>
  </si>
  <si>
    <t>Furan:5F 12378</t>
  </si>
  <si>
    <t>Furan:5F 23478</t>
  </si>
  <si>
    <t>Furan:5F Total</t>
  </si>
  <si>
    <t>Furan:6F 123478</t>
  </si>
  <si>
    <t>Furan:6F 123678</t>
  </si>
  <si>
    <t>Furan:6F 123789</t>
  </si>
  <si>
    <t>Furan:6F 234678</t>
  </si>
  <si>
    <t>Furan:6F Total</t>
  </si>
  <si>
    <t>Furan:7F 1234678</t>
  </si>
  <si>
    <t>Furan:7F 1234789</t>
  </si>
  <si>
    <t>Furan:7F Total</t>
  </si>
  <si>
    <t>Furan:8F</t>
  </si>
  <si>
    <t>HCl</t>
  </si>
  <si>
    <t>HF</t>
  </si>
  <si>
    <t>Indeno(1,2,3-cd)pyrene</t>
  </si>
  <si>
    <t>Lead</t>
  </si>
  <si>
    <t>Mercury</t>
  </si>
  <si>
    <t>Naphthalene</t>
  </si>
  <si>
    <t>Nickel</t>
  </si>
  <si>
    <t>Phenanthrene</t>
  </si>
  <si>
    <t>Pyrene</t>
  </si>
  <si>
    <t>Selenium</t>
  </si>
  <si>
    <t>Silver</t>
  </si>
  <si>
    <t>Zinc</t>
  </si>
  <si>
    <t>Bodies Cremated (lb/body</t>
  </si>
  <si>
    <t>CRITERIA POLLUTANTS  (AP-42 Sec 3.2)</t>
  </si>
  <si>
    <t xml:space="preserve">NAICS:  </t>
  </si>
  <si>
    <t>Particulate Matter</t>
  </si>
  <si>
    <t>Particulate Matter - 2.5</t>
  </si>
  <si>
    <t>Particulate Matter -10</t>
  </si>
  <si>
    <t>Volatile Organic Compounds</t>
  </si>
  <si>
    <t>Reacative Organic Gases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</si>
</sst>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6" xfId="0" applyFont="1" applyBorder="1" applyAlignment="1">
      <alignment/>
    </xf>
    <xf numFmtId="0" fontId="8" fillId="0" borderId="7" xfId="0" applyFont="1" applyBorder="1" applyAlignment="1">
      <alignment horizontal="center" wrapText="1"/>
    </xf>
    <xf numFmtId="11" fontId="7" fillId="0" borderId="7" xfId="0" applyNumberFormat="1" applyFont="1" applyBorder="1" applyAlignment="1">
      <alignment horizontal="right" wrapText="1"/>
    </xf>
    <xf numFmtId="11" fontId="0" fillId="0" borderId="7" xfId="0" applyNumberFormat="1" applyFont="1" applyBorder="1" applyAlignment="1">
      <alignment horizontal="right"/>
    </xf>
    <xf numFmtId="11" fontId="0" fillId="0" borderId="8" xfId="0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11" fontId="7" fillId="0" borderId="7" xfId="0" applyNumberFormat="1" applyFont="1" applyBorder="1" applyAlignment="1">
      <alignment horizontal="right" wrapText="1"/>
    </xf>
    <xf numFmtId="11" fontId="0" fillId="0" borderId="7" xfId="0" applyNumberFormat="1" applyBorder="1" applyAlignment="1">
      <alignment horizontal="right"/>
    </xf>
    <xf numFmtId="11" fontId="0" fillId="0" borderId="8" xfId="0" applyNumberFormat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11" fontId="7" fillId="0" borderId="2" xfId="0" applyNumberFormat="1" applyFont="1" applyBorder="1" applyAlignment="1">
      <alignment horizontal="right" wrapText="1"/>
    </xf>
    <xf numFmtId="11" fontId="0" fillId="0" borderId="2" xfId="0" applyNumberFormat="1" applyBorder="1" applyAlignment="1">
      <alignment horizontal="right"/>
    </xf>
    <xf numFmtId="11" fontId="0" fillId="0" borderId="3" xfId="0" applyNumberFormat="1" applyBorder="1" applyAlignment="1">
      <alignment horizontal="right"/>
    </xf>
    <xf numFmtId="0" fontId="0" fillId="0" borderId="0" xfId="0" applyBorder="1" applyAlignment="1">
      <alignment/>
    </xf>
    <xf numFmtId="0" fontId="4" fillId="0" borderId="9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25.00390625" style="0" bestFit="1" customWidth="1"/>
    <col min="2" max="2" width="23.421875" style="0" bestFit="1" customWidth="1"/>
    <col min="3" max="5" width="10.7109375" style="0" customWidth="1"/>
  </cols>
  <sheetData>
    <row r="1" spans="1:5" ht="19.5" customHeight="1">
      <c r="A1" s="36" t="s">
        <v>0</v>
      </c>
      <c r="B1" s="36"/>
      <c r="C1" s="36"/>
      <c r="D1" s="36"/>
      <c r="E1" s="36"/>
    </row>
    <row r="2" spans="1:5" ht="13.5" customHeight="1">
      <c r="A2" s="1"/>
      <c r="B2" s="1"/>
      <c r="C2" s="1"/>
      <c r="D2" s="1"/>
      <c r="E2" s="1"/>
    </row>
    <row r="3" spans="1:3" ht="12.75">
      <c r="A3" s="29" t="s">
        <v>1</v>
      </c>
      <c r="B3" s="30">
        <v>7261</v>
      </c>
      <c r="C3" s="2"/>
    </row>
    <row r="4" spans="1:3" ht="12.75">
      <c r="A4" s="29" t="s">
        <v>81</v>
      </c>
      <c r="B4" s="30">
        <v>812220</v>
      </c>
      <c r="C4" s="2"/>
    </row>
    <row r="5" spans="1:3" ht="12.75">
      <c r="A5" s="29" t="s">
        <v>2</v>
      </c>
      <c r="B5" s="30">
        <v>31502101</v>
      </c>
      <c r="C5" s="2"/>
    </row>
    <row r="6" spans="1:3" ht="12.75">
      <c r="A6" s="29" t="s">
        <v>3</v>
      </c>
      <c r="B6" s="30" t="s">
        <v>79</v>
      </c>
      <c r="C6" s="28"/>
    </row>
    <row r="7" spans="1:3" ht="12.75">
      <c r="A7" s="3"/>
      <c r="B7" s="30" t="s">
        <v>4</v>
      </c>
      <c r="C7" s="4"/>
    </row>
    <row r="8" spans="1:2" ht="12.75">
      <c r="A8" s="3"/>
      <c r="B8" s="30" t="s">
        <v>5</v>
      </c>
    </row>
    <row r="9" spans="1:3" ht="12.75">
      <c r="A9" s="3"/>
      <c r="B9" s="44" t="s">
        <v>6</v>
      </c>
      <c r="C9" s="44"/>
    </row>
    <row r="10" ht="13.5" thickBot="1"/>
    <row r="11" spans="1:5" ht="15">
      <c r="A11" s="37" t="s">
        <v>7</v>
      </c>
      <c r="B11" s="38"/>
      <c r="C11" s="39" t="s">
        <v>8</v>
      </c>
      <c r="D11" s="40"/>
      <c r="E11" s="41"/>
    </row>
    <row r="12" spans="1:5" ht="15.75" thickBot="1">
      <c r="A12" s="5" t="s">
        <v>9</v>
      </c>
      <c r="B12" s="6" t="s">
        <v>10</v>
      </c>
      <c r="C12" s="7" t="s">
        <v>11</v>
      </c>
      <c r="D12" s="8" t="s">
        <v>12</v>
      </c>
      <c r="E12" s="9" t="s">
        <v>13</v>
      </c>
    </row>
    <row r="13" spans="1:5" ht="15">
      <c r="A13" s="42" t="s">
        <v>80</v>
      </c>
      <c r="B13" s="43"/>
      <c r="C13" s="10"/>
      <c r="D13" s="11"/>
      <c r="E13" s="12"/>
    </row>
    <row r="14" spans="1:5" ht="12.75" customHeight="1">
      <c r="A14" s="13" t="s">
        <v>82</v>
      </c>
      <c r="B14" s="14">
        <v>11101</v>
      </c>
      <c r="C14" s="15">
        <f>D14*144</f>
        <v>0.33624</v>
      </c>
      <c r="D14" s="16">
        <f>E14/2000</f>
        <v>0.002335</v>
      </c>
      <c r="E14" s="17">
        <v>4.67</v>
      </c>
    </row>
    <row r="15" spans="1:5" ht="12.75" customHeight="1">
      <c r="A15" s="13" t="s">
        <v>84</v>
      </c>
      <c r="B15" s="14">
        <v>85101</v>
      </c>
      <c r="C15" s="15">
        <f>C14*0.997</f>
        <v>0.33523127999999996</v>
      </c>
      <c r="D15" s="15">
        <f>D14*0.997</f>
        <v>0.002327995</v>
      </c>
      <c r="E15" s="15">
        <f>E14*0.997</f>
        <v>4.65599</v>
      </c>
    </row>
    <row r="16" spans="1:5" ht="12.75" customHeight="1">
      <c r="A16" s="13" t="s">
        <v>83</v>
      </c>
      <c r="B16" s="14">
        <v>88101</v>
      </c>
      <c r="C16" s="15">
        <f>C14*0.927</f>
        <v>0.31169448</v>
      </c>
      <c r="D16" s="15">
        <f>D14*0.927</f>
        <v>0.002164545</v>
      </c>
      <c r="E16" s="15">
        <f>E14*0.927</f>
        <v>4.32909</v>
      </c>
    </row>
    <row r="17" spans="1:5" ht="12.75" customHeight="1">
      <c r="A17" s="13" t="s">
        <v>14</v>
      </c>
      <c r="B17" s="14">
        <v>42603</v>
      </c>
      <c r="C17" s="15">
        <f>D17*144</f>
        <v>0.25632</v>
      </c>
      <c r="D17" s="16">
        <f>E17/2000</f>
        <v>0.0017800000000000001</v>
      </c>
      <c r="E17" s="17">
        <v>3.56</v>
      </c>
    </row>
    <row r="18" spans="1:5" ht="12.75" customHeight="1">
      <c r="A18" s="13" t="s">
        <v>15</v>
      </c>
      <c r="B18" s="14">
        <v>42101</v>
      </c>
      <c r="C18" s="15">
        <f>D18*144</f>
        <v>0.21240000000000003</v>
      </c>
      <c r="D18" s="16">
        <f>E18/2000</f>
        <v>0.0014750000000000002</v>
      </c>
      <c r="E18" s="17">
        <v>2.95</v>
      </c>
    </row>
    <row r="19" spans="1:5" ht="12.75" customHeight="1">
      <c r="A19" s="13" t="s">
        <v>16</v>
      </c>
      <c r="B19" s="14">
        <v>43101</v>
      </c>
      <c r="C19" s="15">
        <f>D19*144</f>
        <v>0.021528</v>
      </c>
      <c r="D19" s="16">
        <f>E19/2000</f>
        <v>0.0001495</v>
      </c>
      <c r="E19" s="17">
        <v>0.299</v>
      </c>
    </row>
    <row r="20" spans="1:5" ht="12.75" customHeight="1">
      <c r="A20" s="13" t="s">
        <v>86</v>
      </c>
      <c r="B20" s="14">
        <v>16113</v>
      </c>
      <c r="C20" s="15">
        <f>C19*0.6986</f>
        <v>0.0150394608</v>
      </c>
      <c r="D20" s="15">
        <f>D19*0.6986</f>
        <v>0.0001044407</v>
      </c>
      <c r="E20" s="15">
        <f>E19*0.6986</f>
        <v>0.2088814</v>
      </c>
    </row>
    <row r="21" spans="1:5" ht="12.75" customHeight="1">
      <c r="A21" s="13" t="s">
        <v>85</v>
      </c>
      <c r="B21" s="14">
        <v>43104</v>
      </c>
      <c r="C21" s="15">
        <f>C19*0.6986</f>
        <v>0.0150394608</v>
      </c>
      <c r="D21" s="15">
        <f>D19*0.6986</f>
        <v>0.0001044407</v>
      </c>
      <c r="E21" s="15">
        <f>E19*0.6986</f>
        <v>0.2088814</v>
      </c>
    </row>
    <row r="22" spans="1:5" ht="12.75" customHeight="1">
      <c r="A22" s="13" t="s">
        <v>17</v>
      </c>
      <c r="B22" s="14">
        <v>42401</v>
      </c>
      <c r="C22" s="15">
        <f>D22*144</f>
        <v>0.15624</v>
      </c>
      <c r="D22" s="16">
        <f>E22/2000</f>
        <v>0.001085</v>
      </c>
      <c r="E22" s="17">
        <v>2.17</v>
      </c>
    </row>
    <row r="23" spans="1:5" ht="15">
      <c r="A23" s="31" t="s">
        <v>18</v>
      </c>
      <c r="B23" s="32"/>
      <c r="C23" s="10"/>
      <c r="D23" s="11"/>
      <c r="E23" s="12"/>
    </row>
    <row r="24" spans="1:5" ht="12.75">
      <c r="A24" s="33" t="s">
        <v>19</v>
      </c>
      <c r="B24" s="34"/>
      <c r="C24" s="34"/>
      <c r="D24" s="34"/>
      <c r="E24" s="35"/>
    </row>
    <row r="25" spans="1:5" ht="12.75">
      <c r="A25" s="18" t="s">
        <v>20</v>
      </c>
      <c r="B25" s="19">
        <v>83329</v>
      </c>
      <c r="C25" s="20">
        <v>1.16E-07</v>
      </c>
      <c r="D25" s="21">
        <f aca="true" t="shared" si="0" ref="D25:D56">C25/144</f>
        <v>8.055555555555556E-10</v>
      </c>
      <c r="E25" s="22">
        <f aca="true" t="shared" si="1" ref="E25:E56">D25*2000</f>
        <v>1.6111111111111111E-06</v>
      </c>
    </row>
    <row r="26" spans="1:5" ht="12.75">
      <c r="A26" s="18" t="s">
        <v>21</v>
      </c>
      <c r="B26" s="19">
        <v>208968</v>
      </c>
      <c r="C26" s="20">
        <v>8.38E-08</v>
      </c>
      <c r="D26" s="21">
        <f t="shared" si="0"/>
        <v>5.819444444444444E-10</v>
      </c>
      <c r="E26" s="22">
        <f t="shared" si="1"/>
        <v>1.1638888888888888E-06</v>
      </c>
    </row>
    <row r="27" spans="1:5" ht="12.75">
      <c r="A27" s="18" t="s">
        <v>22</v>
      </c>
      <c r="B27" s="19">
        <v>75070</v>
      </c>
      <c r="C27" s="20">
        <v>0.000139</v>
      </c>
      <c r="D27" s="21">
        <f t="shared" si="0"/>
        <v>9.652777777777777E-07</v>
      </c>
      <c r="E27" s="22">
        <f t="shared" si="1"/>
        <v>0.0019305555555555554</v>
      </c>
    </row>
    <row r="28" spans="1:5" ht="12.75">
      <c r="A28" s="18" t="s">
        <v>23</v>
      </c>
      <c r="B28" s="19">
        <v>120127</v>
      </c>
      <c r="C28" s="20">
        <v>2.5E-07</v>
      </c>
      <c r="D28" s="21">
        <f t="shared" si="0"/>
        <v>1.736111111111111E-09</v>
      </c>
      <c r="E28" s="22">
        <f t="shared" si="1"/>
        <v>3.472222222222222E-06</v>
      </c>
    </row>
    <row r="29" spans="1:5" ht="12.75">
      <c r="A29" s="18" t="s">
        <v>24</v>
      </c>
      <c r="B29" s="19">
        <v>7440382</v>
      </c>
      <c r="C29" s="20">
        <v>6.16E-05</v>
      </c>
      <c r="D29" s="21">
        <f t="shared" si="0"/>
        <v>4.277777777777778E-07</v>
      </c>
      <c r="E29" s="22">
        <f t="shared" si="1"/>
        <v>0.0008555555555555556</v>
      </c>
    </row>
    <row r="30" spans="1:5" ht="12.75">
      <c r="A30" s="18" t="s">
        <v>25</v>
      </c>
      <c r="B30" s="19">
        <v>7440393</v>
      </c>
      <c r="C30" s="20">
        <v>2.6E-05</v>
      </c>
      <c r="D30" s="21">
        <f t="shared" si="0"/>
        <v>1.8055555555555554E-07</v>
      </c>
      <c r="E30" s="22">
        <f t="shared" si="1"/>
        <v>0.0003611111111111111</v>
      </c>
    </row>
    <row r="31" spans="1:5" ht="12.75">
      <c r="A31" s="18" t="s">
        <v>26</v>
      </c>
      <c r="B31" s="19">
        <v>56553</v>
      </c>
      <c r="C31" s="20">
        <v>1.3E-08</v>
      </c>
      <c r="D31" s="21">
        <f t="shared" si="0"/>
        <v>9.027777777777778E-11</v>
      </c>
      <c r="E31" s="22">
        <f t="shared" si="1"/>
        <v>1.8055555555555556E-07</v>
      </c>
    </row>
    <row r="32" spans="1:5" ht="12.75">
      <c r="A32" s="18" t="s">
        <v>27</v>
      </c>
      <c r="B32" s="19">
        <v>50328</v>
      </c>
      <c r="C32" s="20">
        <v>6.6E-08</v>
      </c>
      <c r="D32" s="21">
        <f t="shared" si="0"/>
        <v>4.583333333333333E-10</v>
      </c>
      <c r="E32" s="22">
        <f t="shared" si="1"/>
        <v>9.166666666666666E-07</v>
      </c>
    </row>
    <row r="33" spans="1:5" ht="12.75">
      <c r="A33" s="18" t="s">
        <v>28</v>
      </c>
      <c r="B33" s="19">
        <v>205992</v>
      </c>
      <c r="C33" s="20">
        <v>1.84E-08</v>
      </c>
      <c r="D33" s="21">
        <f t="shared" si="0"/>
        <v>1.2777777777777777E-10</v>
      </c>
      <c r="E33" s="22">
        <f t="shared" si="1"/>
        <v>2.5555555555555553E-07</v>
      </c>
    </row>
    <row r="34" spans="1:5" ht="12.75">
      <c r="A34" s="18" t="s">
        <v>29</v>
      </c>
      <c r="B34" s="19">
        <v>191242</v>
      </c>
      <c r="C34" s="20">
        <v>6.18E-08</v>
      </c>
      <c r="D34" s="21">
        <f t="shared" si="0"/>
        <v>4.2916666666666663E-10</v>
      </c>
      <c r="E34" s="22">
        <f t="shared" si="1"/>
        <v>8.583333333333333E-07</v>
      </c>
    </row>
    <row r="35" spans="1:5" ht="12.75">
      <c r="A35" s="18" t="s">
        <v>30</v>
      </c>
      <c r="B35" s="19">
        <v>207089</v>
      </c>
      <c r="C35" s="20">
        <v>1.46E-08</v>
      </c>
      <c r="D35" s="21">
        <f t="shared" si="0"/>
        <v>1.0138888888888888E-10</v>
      </c>
      <c r="E35" s="22">
        <f t="shared" si="1"/>
        <v>2.0277777777777776E-07</v>
      </c>
    </row>
    <row r="36" spans="1:5" ht="12.75">
      <c r="A36" s="18" t="s">
        <v>31</v>
      </c>
      <c r="B36" s="19">
        <v>7440417</v>
      </c>
      <c r="C36" s="20">
        <v>2.6E-06</v>
      </c>
      <c r="D36" s="21">
        <f t="shared" si="0"/>
        <v>1.8055555555555556E-08</v>
      </c>
      <c r="E36" s="22">
        <f t="shared" si="1"/>
        <v>3.611111111111111E-05</v>
      </c>
    </row>
    <row r="37" spans="1:5" ht="12.75">
      <c r="A37" s="18" t="s">
        <v>32</v>
      </c>
      <c r="B37" s="19">
        <v>7440439</v>
      </c>
      <c r="C37" s="20">
        <v>1.02E-05</v>
      </c>
      <c r="D37" s="21">
        <f t="shared" si="0"/>
        <v>7.083333333333334E-08</v>
      </c>
      <c r="E37" s="22">
        <f t="shared" si="1"/>
        <v>0.00014166666666666668</v>
      </c>
    </row>
    <row r="38" spans="1:5" ht="12.75">
      <c r="A38" s="18" t="s">
        <v>33</v>
      </c>
      <c r="B38" s="19">
        <v>18540299</v>
      </c>
      <c r="C38" s="20">
        <v>1.96E-05</v>
      </c>
      <c r="D38" s="21">
        <f t="shared" si="0"/>
        <v>1.361111111111111E-07</v>
      </c>
      <c r="E38" s="22">
        <f t="shared" si="1"/>
        <v>0.0002722222222222222</v>
      </c>
    </row>
    <row r="39" spans="1:5" ht="12.75">
      <c r="A39" s="18" t="s">
        <v>34</v>
      </c>
      <c r="B39" s="19">
        <v>7440473</v>
      </c>
      <c r="C39" s="20">
        <v>4.27E-05</v>
      </c>
      <c r="D39" s="21">
        <f t="shared" si="0"/>
        <v>2.965277777777778E-07</v>
      </c>
      <c r="E39" s="22">
        <f t="shared" si="1"/>
        <v>0.0005930555555555555</v>
      </c>
    </row>
    <row r="40" spans="1:5" ht="12.75">
      <c r="A40" s="18" t="s">
        <v>35</v>
      </c>
      <c r="B40" s="19">
        <v>218019</v>
      </c>
      <c r="C40" s="20">
        <v>3.03E-08</v>
      </c>
      <c r="D40" s="21">
        <f t="shared" si="0"/>
        <v>2.1041666666666666E-10</v>
      </c>
      <c r="E40" s="22">
        <f t="shared" si="1"/>
        <v>4.208333333333333E-07</v>
      </c>
    </row>
    <row r="41" spans="1:5" ht="12.75">
      <c r="A41" s="18" t="s">
        <v>36</v>
      </c>
      <c r="B41" s="19">
        <v>7440484</v>
      </c>
      <c r="C41" s="20">
        <v>1.36E-05</v>
      </c>
      <c r="D41" s="21">
        <f t="shared" si="0"/>
        <v>9.444444444444445E-08</v>
      </c>
      <c r="E41" s="22">
        <f t="shared" si="1"/>
        <v>0.0001888888888888889</v>
      </c>
    </row>
    <row r="42" spans="1:5" ht="12.75">
      <c r="A42" s="18" t="s">
        <v>37</v>
      </c>
      <c r="B42" s="19">
        <v>7440508</v>
      </c>
      <c r="C42" s="20">
        <v>2.92E-05</v>
      </c>
      <c r="D42" s="21">
        <f t="shared" si="0"/>
        <v>2.027777777777778E-07</v>
      </c>
      <c r="E42" s="22">
        <f t="shared" si="1"/>
        <v>0.0004055555555555556</v>
      </c>
    </row>
    <row r="43" spans="1:5" ht="12.75">
      <c r="A43" s="18" t="s">
        <v>38</v>
      </c>
      <c r="B43" s="19">
        <v>53703</v>
      </c>
      <c r="C43" s="20">
        <v>1.36E-08</v>
      </c>
      <c r="D43" s="21">
        <f t="shared" si="0"/>
        <v>9.444444444444445E-11</v>
      </c>
      <c r="E43" s="22">
        <f t="shared" si="1"/>
        <v>1.888888888888889E-07</v>
      </c>
    </row>
    <row r="44" spans="1:5" ht="12.75">
      <c r="A44" s="18" t="s">
        <v>39</v>
      </c>
      <c r="B44" s="19">
        <v>1746016</v>
      </c>
      <c r="C44" s="20">
        <v>1.5E-10</v>
      </c>
      <c r="D44" s="21">
        <f t="shared" si="0"/>
        <v>1.0416666666666667E-12</v>
      </c>
      <c r="E44" s="22">
        <f t="shared" si="1"/>
        <v>2.0833333333333334E-09</v>
      </c>
    </row>
    <row r="45" spans="1:5" ht="12.75">
      <c r="A45" s="18" t="s">
        <v>40</v>
      </c>
      <c r="B45" s="19">
        <v>41903575</v>
      </c>
      <c r="C45" s="20">
        <v>3.02E-09</v>
      </c>
      <c r="D45" s="21">
        <f t="shared" si="0"/>
        <v>2.0972222222222223E-11</v>
      </c>
      <c r="E45" s="22">
        <f t="shared" si="1"/>
        <v>4.1944444444444445E-08</v>
      </c>
    </row>
    <row r="46" spans="1:5" ht="12.75">
      <c r="A46" s="18" t="s">
        <v>41</v>
      </c>
      <c r="B46" s="19">
        <v>40321764</v>
      </c>
      <c r="C46" s="20">
        <v>4.42E-10</v>
      </c>
      <c r="D46" s="21">
        <f t="shared" si="0"/>
        <v>3.0694444444444446E-12</v>
      </c>
      <c r="E46" s="22">
        <f t="shared" si="1"/>
        <v>6.1388888888888895E-09</v>
      </c>
    </row>
    <row r="47" spans="1:5" ht="12.75">
      <c r="A47" s="18" t="s">
        <v>42</v>
      </c>
      <c r="B47" s="19">
        <v>36088229</v>
      </c>
      <c r="C47" s="20">
        <v>5.11E-09</v>
      </c>
      <c r="D47" s="21">
        <f t="shared" si="0"/>
        <v>3.548611111111111E-11</v>
      </c>
      <c r="E47" s="22">
        <f t="shared" si="1"/>
        <v>7.097222222222222E-08</v>
      </c>
    </row>
    <row r="48" spans="1:5" ht="12.75">
      <c r="A48" s="18" t="s">
        <v>43</v>
      </c>
      <c r="B48" s="19">
        <v>39227286</v>
      </c>
      <c r="C48" s="20">
        <v>6.26E-10</v>
      </c>
      <c r="D48" s="21">
        <f t="shared" si="0"/>
        <v>4.347222222222222E-12</v>
      </c>
      <c r="E48" s="22">
        <f t="shared" si="1"/>
        <v>8.694444444444445E-09</v>
      </c>
    </row>
    <row r="49" spans="1:5" ht="12.75">
      <c r="A49" s="18" t="s">
        <v>44</v>
      </c>
      <c r="B49" s="19">
        <v>57653857</v>
      </c>
      <c r="C49" s="20">
        <v>9.51E-10</v>
      </c>
      <c r="D49" s="21">
        <f t="shared" si="0"/>
        <v>6.6041666666666665E-12</v>
      </c>
      <c r="E49" s="22">
        <f t="shared" si="1"/>
        <v>1.3208333333333332E-08</v>
      </c>
    </row>
    <row r="50" spans="1:5" ht="12.75">
      <c r="A50" s="18" t="s">
        <v>45</v>
      </c>
      <c r="B50" s="19">
        <v>19408743</v>
      </c>
      <c r="C50" s="20">
        <v>1.28E-09</v>
      </c>
      <c r="D50" s="21">
        <f t="shared" si="0"/>
        <v>8.888888888888888E-12</v>
      </c>
      <c r="E50" s="22">
        <f t="shared" si="1"/>
        <v>1.7777777777777777E-08</v>
      </c>
    </row>
    <row r="51" spans="1:5" ht="12.75">
      <c r="A51" s="18" t="s">
        <v>46</v>
      </c>
      <c r="B51" s="19">
        <v>34465468</v>
      </c>
      <c r="C51" s="20">
        <v>1.28E-08</v>
      </c>
      <c r="D51" s="21">
        <f t="shared" si="0"/>
        <v>8.888888888888889E-11</v>
      </c>
      <c r="E51" s="22">
        <f t="shared" si="1"/>
        <v>1.7777777777777776E-07</v>
      </c>
    </row>
    <row r="52" spans="1:5" ht="12.75">
      <c r="A52" s="18" t="s">
        <v>47</v>
      </c>
      <c r="B52" s="19">
        <v>35822469</v>
      </c>
      <c r="C52" s="20">
        <v>8.37E-09</v>
      </c>
      <c r="D52" s="21">
        <f t="shared" si="0"/>
        <v>5.8125E-11</v>
      </c>
      <c r="E52" s="22">
        <f t="shared" si="1"/>
        <v>1.1625E-07</v>
      </c>
    </row>
    <row r="53" spans="1:5" ht="12.75">
      <c r="A53" s="18" t="s">
        <v>48</v>
      </c>
      <c r="B53" s="19">
        <v>37871004</v>
      </c>
      <c r="C53" s="20">
        <v>1.74E-08</v>
      </c>
      <c r="D53" s="21">
        <f t="shared" si="0"/>
        <v>1.2083333333333333E-10</v>
      </c>
      <c r="E53" s="22">
        <f t="shared" si="1"/>
        <v>2.4166666666666665E-07</v>
      </c>
    </row>
    <row r="54" spans="1:5" ht="12.75">
      <c r="A54" s="18" t="s">
        <v>49</v>
      </c>
      <c r="B54" s="19"/>
      <c r="C54" s="20">
        <v>1.02E-08</v>
      </c>
      <c r="D54" s="21">
        <f t="shared" si="0"/>
        <v>7.083333333333333E-11</v>
      </c>
      <c r="E54" s="22">
        <f t="shared" si="1"/>
        <v>1.4166666666666668E-07</v>
      </c>
    </row>
    <row r="55" spans="1:5" ht="12.75">
      <c r="A55" s="18" t="s">
        <v>50</v>
      </c>
      <c r="B55" s="19">
        <v>206440</v>
      </c>
      <c r="C55" s="20">
        <v>1.52E-07</v>
      </c>
      <c r="D55" s="21">
        <f t="shared" si="0"/>
        <v>1.0555555555555556E-09</v>
      </c>
      <c r="E55" s="22">
        <f t="shared" si="1"/>
        <v>2.111111111111111E-06</v>
      </c>
    </row>
    <row r="56" spans="1:5" ht="12.75">
      <c r="A56" s="18" t="s">
        <v>51</v>
      </c>
      <c r="B56" s="19">
        <v>86737</v>
      </c>
      <c r="C56" s="20">
        <v>3.39E-07</v>
      </c>
      <c r="D56" s="21">
        <f t="shared" si="0"/>
        <v>2.3541666666666667E-09</v>
      </c>
      <c r="E56" s="22">
        <f t="shared" si="1"/>
        <v>4.708333333333334E-06</v>
      </c>
    </row>
    <row r="57" spans="1:5" ht="12.75">
      <c r="A57" s="18" t="s">
        <v>52</v>
      </c>
      <c r="B57" s="19">
        <v>50000</v>
      </c>
      <c r="C57" s="20">
        <v>2.99E-05</v>
      </c>
      <c r="D57" s="21">
        <f aca="true" t="shared" si="2" ref="D57:D83">C57/144</f>
        <v>2.0763888888888888E-07</v>
      </c>
      <c r="E57" s="22">
        <f aca="true" t="shared" si="3" ref="E57:E83">D57*2000</f>
        <v>0.00041527777777777776</v>
      </c>
    </row>
    <row r="58" spans="1:5" ht="12.75">
      <c r="A58" s="18" t="s">
        <v>53</v>
      </c>
      <c r="B58" s="19">
        <v>51207319</v>
      </c>
      <c r="C58" s="20">
        <v>8.01E-10</v>
      </c>
      <c r="D58" s="21">
        <f t="shared" si="2"/>
        <v>5.5625E-12</v>
      </c>
      <c r="E58" s="22">
        <f t="shared" si="3"/>
        <v>1.1125E-08</v>
      </c>
    </row>
    <row r="59" spans="1:5" ht="12.75">
      <c r="A59" s="18" t="s">
        <v>54</v>
      </c>
      <c r="B59" s="19">
        <v>55722275</v>
      </c>
      <c r="C59" s="20">
        <v>2.56E-08</v>
      </c>
      <c r="D59" s="21">
        <f t="shared" si="2"/>
        <v>1.7777777777777778E-10</v>
      </c>
      <c r="E59" s="22">
        <f t="shared" si="3"/>
        <v>3.5555555555555553E-07</v>
      </c>
    </row>
    <row r="60" spans="1:5" ht="12.75">
      <c r="A60" s="18" t="s">
        <v>55</v>
      </c>
      <c r="B60" s="19">
        <v>57117416</v>
      </c>
      <c r="C60" s="20">
        <v>6.74E-10</v>
      </c>
      <c r="D60" s="21">
        <f t="shared" si="2"/>
        <v>4.680555555555556E-12</v>
      </c>
      <c r="E60" s="22">
        <f t="shared" si="3"/>
        <v>9.361111111111113E-09</v>
      </c>
    </row>
    <row r="61" spans="1:5" ht="12.75">
      <c r="A61" s="18" t="s">
        <v>56</v>
      </c>
      <c r="B61" s="19">
        <v>57117314</v>
      </c>
      <c r="C61" s="20">
        <v>1.74E-09</v>
      </c>
      <c r="D61" s="21">
        <f t="shared" si="2"/>
        <v>1.2083333333333334E-11</v>
      </c>
      <c r="E61" s="22">
        <f t="shared" si="3"/>
        <v>2.4166666666666668E-08</v>
      </c>
    </row>
    <row r="62" spans="1:5" ht="12.75">
      <c r="A62" s="18" t="s">
        <v>57</v>
      </c>
      <c r="B62" s="19">
        <v>30402154</v>
      </c>
      <c r="C62" s="20">
        <v>1.63E-08</v>
      </c>
      <c r="D62" s="21">
        <f t="shared" si="2"/>
        <v>1.1319444444444445E-10</v>
      </c>
      <c r="E62" s="22">
        <f t="shared" si="3"/>
        <v>2.263888888888889E-07</v>
      </c>
    </row>
    <row r="63" spans="1:5" ht="12.75">
      <c r="A63" s="18" t="s">
        <v>58</v>
      </c>
      <c r="B63" s="19">
        <v>70648269</v>
      </c>
      <c r="C63" s="20">
        <v>1.97E-09</v>
      </c>
      <c r="D63" s="21">
        <f t="shared" si="2"/>
        <v>1.3680555555555556E-11</v>
      </c>
      <c r="E63" s="22">
        <f t="shared" si="3"/>
        <v>2.736111111111111E-08</v>
      </c>
    </row>
    <row r="64" spans="1:5" ht="12.75">
      <c r="A64" s="18" t="s">
        <v>59</v>
      </c>
      <c r="B64" s="19">
        <v>57117449</v>
      </c>
      <c r="C64" s="20">
        <v>1.97E-09</v>
      </c>
      <c r="D64" s="21">
        <f t="shared" si="2"/>
        <v>1.3680555555555556E-11</v>
      </c>
      <c r="E64" s="22">
        <f t="shared" si="3"/>
        <v>2.736111111111111E-08</v>
      </c>
    </row>
    <row r="65" spans="1:5" ht="12.75">
      <c r="A65" s="18" t="s">
        <v>60</v>
      </c>
      <c r="B65" s="19">
        <v>72918219</v>
      </c>
      <c r="C65" s="20">
        <v>3.72E-09</v>
      </c>
      <c r="D65" s="21">
        <f t="shared" si="2"/>
        <v>2.5833333333333335E-11</v>
      </c>
      <c r="E65" s="22">
        <f t="shared" si="3"/>
        <v>5.1666666666666666E-08</v>
      </c>
    </row>
    <row r="66" spans="1:5" ht="12.75">
      <c r="A66" s="18" t="s">
        <v>61</v>
      </c>
      <c r="B66" s="19">
        <v>60851345</v>
      </c>
      <c r="C66" s="20">
        <v>7.42E-10</v>
      </c>
      <c r="D66" s="21">
        <f t="shared" si="2"/>
        <v>5.152777777777778E-12</v>
      </c>
      <c r="E66" s="22">
        <f t="shared" si="3"/>
        <v>1.0305555555555556E-08</v>
      </c>
    </row>
    <row r="67" spans="1:5" ht="12.75">
      <c r="A67" s="18" t="s">
        <v>62</v>
      </c>
      <c r="B67" s="19">
        <v>55684941</v>
      </c>
      <c r="C67" s="20">
        <v>2.56E-08</v>
      </c>
      <c r="D67" s="21">
        <f t="shared" si="2"/>
        <v>1.7777777777777778E-10</v>
      </c>
      <c r="E67" s="22">
        <f t="shared" si="3"/>
        <v>3.5555555555555553E-07</v>
      </c>
    </row>
    <row r="68" spans="1:5" ht="12.75">
      <c r="A68" s="18" t="s">
        <v>63</v>
      </c>
      <c r="B68" s="19">
        <v>67562394</v>
      </c>
      <c r="C68" s="20">
        <v>1.15E-08</v>
      </c>
      <c r="D68" s="21">
        <f t="shared" si="2"/>
        <v>7.986111111111111E-11</v>
      </c>
      <c r="E68" s="22">
        <f t="shared" si="3"/>
        <v>1.5972222222222223E-07</v>
      </c>
    </row>
    <row r="69" spans="1:5" ht="12.75">
      <c r="A69" s="18" t="s">
        <v>64</v>
      </c>
      <c r="B69" s="19">
        <v>55673897</v>
      </c>
      <c r="C69" s="20">
        <v>7.76E-10</v>
      </c>
      <c r="D69" s="21">
        <f t="shared" si="2"/>
        <v>5.3888888888888886E-12</v>
      </c>
      <c r="E69" s="22">
        <f t="shared" si="3"/>
        <v>1.0777777777777777E-08</v>
      </c>
    </row>
    <row r="70" spans="1:5" ht="12.75">
      <c r="A70" s="18" t="s">
        <v>65</v>
      </c>
      <c r="B70" s="19">
        <v>38998753</v>
      </c>
      <c r="C70" s="20">
        <v>1.39E-08</v>
      </c>
      <c r="D70" s="21">
        <f t="shared" si="2"/>
        <v>9.652777777777778E-11</v>
      </c>
      <c r="E70" s="22">
        <f t="shared" si="3"/>
        <v>1.9305555555555557E-07</v>
      </c>
    </row>
    <row r="71" spans="1:5" ht="12.75">
      <c r="A71" s="18" t="s">
        <v>66</v>
      </c>
      <c r="B71" s="19"/>
      <c r="C71" s="20">
        <v>2.67E-09</v>
      </c>
      <c r="D71" s="21">
        <f t="shared" si="2"/>
        <v>1.8541666666666667E-11</v>
      </c>
      <c r="E71" s="22">
        <f t="shared" si="3"/>
        <v>3.708333333333333E-08</v>
      </c>
    </row>
    <row r="72" spans="1:5" ht="12.75">
      <c r="A72" s="18" t="s">
        <v>67</v>
      </c>
      <c r="B72" s="19">
        <v>7647010</v>
      </c>
      <c r="C72" s="20">
        <v>0.0947</v>
      </c>
      <c r="D72" s="21">
        <f t="shared" si="2"/>
        <v>0.0006576388888888889</v>
      </c>
      <c r="E72" s="22">
        <f t="shared" si="3"/>
        <v>1.3152777777777778</v>
      </c>
    </row>
    <row r="73" spans="1:5" ht="12.75">
      <c r="A73" s="18" t="s">
        <v>68</v>
      </c>
      <c r="B73" s="19">
        <v>7664393</v>
      </c>
      <c r="C73" s="20">
        <v>0.00141</v>
      </c>
      <c r="D73" s="21">
        <f t="shared" si="2"/>
        <v>9.791666666666666E-06</v>
      </c>
      <c r="E73" s="22">
        <f t="shared" si="3"/>
        <v>0.01958333333333333</v>
      </c>
    </row>
    <row r="74" spans="1:5" ht="12.75">
      <c r="A74" s="18" t="s">
        <v>69</v>
      </c>
      <c r="B74" s="19">
        <v>193395</v>
      </c>
      <c r="C74" s="20">
        <v>1.46E-08</v>
      </c>
      <c r="D74" s="21">
        <f t="shared" si="2"/>
        <v>1.0138888888888888E-10</v>
      </c>
      <c r="E74" s="22">
        <f t="shared" si="3"/>
        <v>2.0277777777777776E-07</v>
      </c>
    </row>
    <row r="75" spans="1:5" ht="12.75">
      <c r="A75" s="18" t="s">
        <v>70</v>
      </c>
      <c r="B75" s="19">
        <v>7439921</v>
      </c>
      <c r="C75" s="20">
        <v>6.29E-05</v>
      </c>
      <c r="D75" s="21">
        <f t="shared" si="2"/>
        <v>4.3680555555555554E-07</v>
      </c>
      <c r="E75" s="22">
        <f t="shared" si="3"/>
        <v>0.0008736111111111111</v>
      </c>
    </row>
    <row r="76" spans="1:5" ht="12.75">
      <c r="A76" s="18" t="s">
        <v>71</v>
      </c>
      <c r="B76" s="19">
        <v>7439976</v>
      </c>
      <c r="C76" s="20">
        <v>0.00499</v>
      </c>
      <c r="D76" s="21">
        <f t="shared" si="2"/>
        <v>3.465277777777778E-05</v>
      </c>
      <c r="E76" s="22">
        <f t="shared" si="3"/>
        <v>0.06930555555555555</v>
      </c>
    </row>
    <row r="77" spans="1:5" ht="12.75">
      <c r="A77" s="18" t="s">
        <v>72</v>
      </c>
      <c r="B77" s="19">
        <v>91203</v>
      </c>
      <c r="C77" s="20">
        <v>6.78E-05</v>
      </c>
      <c r="D77" s="21">
        <f t="shared" si="2"/>
        <v>4.708333333333333E-07</v>
      </c>
      <c r="E77" s="22">
        <f t="shared" si="3"/>
        <v>0.0009416666666666666</v>
      </c>
    </row>
    <row r="78" spans="1:5" ht="12.75">
      <c r="A78" s="18" t="s">
        <v>73</v>
      </c>
      <c r="B78" s="19">
        <v>7440020</v>
      </c>
      <c r="C78" s="20">
        <v>3.83E-05</v>
      </c>
      <c r="D78" s="21">
        <f t="shared" si="2"/>
        <v>2.659722222222222E-07</v>
      </c>
      <c r="E78" s="22">
        <f t="shared" si="3"/>
        <v>0.0005319444444444445</v>
      </c>
    </row>
    <row r="79" spans="1:5" ht="12.75">
      <c r="A79" s="18" t="s">
        <v>74</v>
      </c>
      <c r="B79" s="19">
        <v>85018</v>
      </c>
      <c r="C79" s="20">
        <v>1.78E-06</v>
      </c>
      <c r="D79" s="21">
        <f t="shared" si="2"/>
        <v>1.236111111111111E-08</v>
      </c>
      <c r="E79" s="22">
        <f t="shared" si="3"/>
        <v>2.472222222222222E-05</v>
      </c>
    </row>
    <row r="80" spans="1:5" ht="12.75">
      <c r="A80" s="18" t="s">
        <v>75</v>
      </c>
      <c r="B80" s="19">
        <v>129000</v>
      </c>
      <c r="C80" s="20">
        <v>1.64E-07</v>
      </c>
      <c r="D80" s="21">
        <f t="shared" si="2"/>
        <v>1.138888888888889E-09</v>
      </c>
      <c r="E80" s="22">
        <f t="shared" si="3"/>
        <v>2.277777777777778E-06</v>
      </c>
    </row>
    <row r="81" spans="1:5" ht="12.75">
      <c r="A81" s="18" t="s">
        <v>76</v>
      </c>
      <c r="B81" s="19">
        <v>7782492</v>
      </c>
      <c r="C81" s="20">
        <v>4.48E-05</v>
      </c>
      <c r="D81" s="21">
        <f t="shared" si="2"/>
        <v>3.1111111111111107E-07</v>
      </c>
      <c r="E81" s="22">
        <f t="shared" si="3"/>
        <v>0.0006222222222222221</v>
      </c>
    </row>
    <row r="82" spans="1:5" ht="12.75">
      <c r="A82" s="18" t="s">
        <v>77</v>
      </c>
      <c r="B82" s="19">
        <v>7440224</v>
      </c>
      <c r="C82" s="20">
        <v>1.23E-05</v>
      </c>
      <c r="D82" s="21">
        <f t="shared" si="2"/>
        <v>8.541666666666667E-08</v>
      </c>
      <c r="E82" s="22">
        <f t="shared" si="3"/>
        <v>0.00017083333333333336</v>
      </c>
    </row>
    <row r="83" spans="1:5" ht="13.5" thickBot="1">
      <c r="A83" s="23" t="s">
        <v>78</v>
      </c>
      <c r="B83" s="24">
        <v>7440666</v>
      </c>
      <c r="C83" s="25">
        <v>0.000406</v>
      </c>
      <c r="D83" s="26">
        <f t="shared" si="2"/>
        <v>2.8194444444444445E-06</v>
      </c>
      <c r="E83" s="27">
        <f t="shared" si="3"/>
        <v>0.005638888888888889</v>
      </c>
    </row>
  </sheetData>
  <mergeCells count="7">
    <mergeCell ref="A23:B23"/>
    <mergeCell ref="A24:E24"/>
    <mergeCell ref="A1:E1"/>
    <mergeCell ref="A11:B11"/>
    <mergeCell ref="C11:E11"/>
    <mergeCell ref="A13:B13"/>
    <mergeCell ref="B9:C9"/>
  </mergeCells>
  <printOptions horizontalCentered="1"/>
  <pageMargins left="0.5" right="0.5" top="0.5" bottom="0.75" header="0.5" footer="0.5"/>
  <pageSetup fitToHeight="2" fitToWidth="1" horizontalDpi="600" verticalDpi="600" orientation="portrait" r:id="rId1"/>
  <headerFooter alignWithMargins="0">
    <oddFooter>&amp;CPage &amp;P of &amp;N&amp;RDate: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Catef Table</dc:title>
  <dc:subject/>
  <dc:creator/>
  <cp:keywords/>
  <dc:description/>
  <cp:lastModifiedBy>Richard Wales</cp:lastModifiedBy>
  <cp:lastPrinted>2006-05-02T18:27:32Z</cp:lastPrinted>
  <dcterms:created xsi:type="dcterms:W3CDTF">2001-08-23T23:50:38Z</dcterms:created>
  <dcterms:modified xsi:type="dcterms:W3CDTF">2010-12-16T19:10:11Z</dcterms:modified>
  <cp:category/>
  <cp:version/>
  <cp:contentType/>
  <cp:contentStatus/>
</cp:coreProperties>
</file>