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 windowWidth="25200" windowHeight="11940" activeTab="2"/>
  </bookViews>
  <sheets>
    <sheet name="Instructions" sheetId="1" r:id="rId1"/>
    <sheet name="Electronic Version" sheetId="2" r:id="rId2"/>
    <sheet name="Conversion Factors" sheetId="3" r:id="rId3"/>
  </sheets>
  <definedNames>
    <definedName name="OLE_LINK1" localSheetId="0">'Instructions'!#REF!</definedName>
    <definedName name="OLE_LINK2" localSheetId="0">'Instructions'!#REF!</definedName>
  </definedNames>
  <calcPr fullCalcOnLoad="1"/>
</workbook>
</file>

<file path=xl/comments2.xml><?xml version="1.0" encoding="utf-8"?>
<comments xmlns="http://schemas.openxmlformats.org/spreadsheetml/2006/main">
  <authors>
    <author>Richard Wales</author>
    <author>JeffreyS</author>
  </authors>
  <commentList>
    <comment ref="J18" authorId="0">
      <text>
        <r>
          <rPr>
            <sz val="10"/>
            <rFont val="Tahoma"/>
            <family val="2"/>
          </rPr>
          <t>Enter data in either column 'E' or 'J'.  If data is entered into both columns the TOG/ROG/VOC emissions will be based upon the calculation method that results in the higher TOG/ROG/VOC emissions.</t>
        </r>
      </text>
    </comment>
    <comment ref="I18" authorId="0">
      <text>
        <r>
          <rPr>
            <sz val="10"/>
            <rFont val="Tahoma"/>
            <family val="2"/>
          </rPr>
          <t>I = 100% - (G+H)</t>
        </r>
      </text>
    </comment>
    <comment ref="L18" authorId="0">
      <text>
        <r>
          <rPr>
            <sz val="10"/>
            <rFont val="Tahoma"/>
            <family val="2"/>
          </rPr>
          <t>'L' is the greater of the following two values:
Column "F" times Column "G" or the value entered into Column "J"
 or
K = I
"Check Units" means the units in Column "K" needs to match ones on the list.</t>
        </r>
      </text>
    </comment>
    <comment ref="Q18" authorId="0">
      <text>
        <r>
          <rPr>
            <sz val="10"/>
            <rFont val="Tahoma"/>
            <family val="2"/>
          </rPr>
          <t>Q =  J * O</t>
        </r>
      </text>
    </comment>
    <comment ref="R18" authorId="0">
      <text>
        <r>
          <rPr>
            <sz val="10"/>
            <rFont val="Tahoma"/>
            <family val="2"/>
          </rPr>
          <t>R =  O * ( F - L )
OR
R = O * (I * J / G)</t>
        </r>
      </text>
    </comment>
    <comment ref="S18" authorId="0">
      <text>
        <r>
          <rPr>
            <sz val="10"/>
            <rFont val="Tahoma"/>
            <family val="2"/>
          </rPr>
          <t>S = Q * (1 - T4)
T4 = VOC Control Efficiency</t>
        </r>
      </text>
    </comment>
    <comment ref="T18" authorId="0">
      <text>
        <r>
          <rPr>
            <sz val="10"/>
            <rFont val="Tahoma"/>
            <family val="2"/>
          </rPr>
          <t>T = R * (1 - T5) * (1 -T6)
       T5 = Coating Transfer Efficiency
       T6 = Particulate Control Efficiency</t>
        </r>
      </text>
    </comment>
    <comment ref="Q45" authorId="0">
      <text>
        <r>
          <rPr>
            <sz val="10"/>
            <rFont val="Tahoma"/>
            <family val="2"/>
          </rPr>
          <t>Sum of the emissions reported in column 'Q'.</t>
        </r>
      </text>
    </comment>
    <comment ref="R45" authorId="0">
      <text>
        <r>
          <rPr>
            <sz val="10"/>
            <rFont val="Tahoma"/>
            <family val="2"/>
          </rPr>
          <t>Sum of the emissions reported in column 'R'.</t>
        </r>
      </text>
    </comment>
    <comment ref="S45" authorId="0">
      <text>
        <r>
          <rPr>
            <sz val="10"/>
            <rFont val="Tahoma"/>
            <family val="2"/>
          </rPr>
          <t>Sum of the emissions reported in column 'S'.</t>
        </r>
      </text>
    </comment>
    <comment ref="T45" authorId="0">
      <text>
        <r>
          <rPr>
            <sz val="10"/>
            <rFont val="Tahoma"/>
            <family val="2"/>
          </rPr>
          <t>Sum of the emissions reported in column 'T'.</t>
        </r>
      </text>
    </comment>
    <comment ref="N54" authorId="1">
      <text>
        <r>
          <rPr>
            <sz val="10"/>
            <rFont val="Tahoma"/>
            <family val="2"/>
          </rPr>
          <t>PM10 = PM *0.96</t>
        </r>
      </text>
    </comment>
    <comment ref="N55" authorId="1">
      <text>
        <r>
          <rPr>
            <sz val="10"/>
            <rFont val="Tahoma"/>
            <family val="2"/>
          </rPr>
          <t>PM2.5 = PM *0.925</t>
        </r>
      </text>
    </comment>
    <comment ref="Q57" authorId="1">
      <text>
        <r>
          <rPr>
            <sz val="10"/>
            <rFont val="Tahoma"/>
            <family val="2"/>
          </rPr>
          <t>Sum of the coatings and solvents used in gallons per year as reported in column 'O'.</t>
        </r>
      </text>
    </comment>
    <comment ref="R57" authorId="1">
      <text>
        <r>
          <rPr>
            <sz val="10"/>
            <rFont val="Tahoma"/>
            <family val="2"/>
          </rPr>
          <t>Sum of the product of Density Column "F" times the coatings and solvents used in gallons as reported in column "O"tons  divided by 2000 to get Process Rate in tons per year</t>
        </r>
      </text>
    </comment>
    <comment ref="N49" authorId="1">
      <text>
        <r>
          <rPr>
            <sz val="10"/>
            <rFont val="Tahoma"/>
            <family val="2"/>
          </rPr>
          <t>PM10 = PM * 0.96</t>
        </r>
      </text>
    </comment>
    <comment ref="N50" authorId="1">
      <text>
        <r>
          <rPr>
            <sz val="10"/>
            <rFont val="Tahoma"/>
            <family val="2"/>
          </rPr>
          <t>PM2.5 = PM * 0.925</t>
        </r>
      </text>
    </comment>
    <comment ref="N48" authorId="1">
      <text>
        <r>
          <rPr>
            <sz val="10"/>
            <rFont val="Tahoma"/>
            <family val="2"/>
          </rPr>
          <t>ROG = TOG - Acetone</t>
        </r>
      </text>
    </comment>
    <comment ref="N47" authorId="1">
      <text>
        <r>
          <rPr>
            <sz val="10"/>
            <rFont val="Tahoma"/>
            <family val="2"/>
          </rPr>
          <t>tpy = (lbs/yr) / 2000</t>
        </r>
      </text>
    </comment>
    <comment ref="N53" authorId="1">
      <text>
        <r>
          <rPr>
            <sz val="10"/>
            <rFont val="Tahoma"/>
            <family val="2"/>
          </rPr>
          <t>ROG = TOG - Acetone</t>
        </r>
      </text>
    </comment>
    <comment ref="N51" authorId="1">
      <text>
        <r>
          <rPr>
            <sz val="10"/>
            <rFont val="Tahoma"/>
            <family val="2"/>
          </rPr>
          <t>Emission Factors = Emissions (lbs/yr) /
                               Process Rate (gal/yr)</t>
        </r>
      </text>
    </comment>
    <comment ref="N18" authorId="1">
      <text>
        <r>
          <rPr>
            <b/>
            <sz val="10"/>
            <rFont val="Tahoma"/>
            <family val="2"/>
          </rPr>
          <t>Units for amount used per year:</t>
        </r>
        <r>
          <rPr>
            <sz val="10"/>
            <rFont val="Tahoma"/>
            <family val="2"/>
          </rPr>
          <t xml:space="preserve">
gal = Gallons per year
lbs = Pounds per year
Ton = Tons per year 
liter = Liters per year</t>
        </r>
      </text>
    </comment>
    <comment ref="K18" authorId="1">
      <text>
        <r>
          <rPr>
            <b/>
            <sz val="10"/>
            <rFont val="Tahoma"/>
            <family val="2"/>
          </rPr>
          <t>VOC content measured as:</t>
        </r>
        <r>
          <rPr>
            <sz val="10"/>
            <rFont val="Tahoma"/>
            <family val="2"/>
          </rPr>
          <t xml:space="preserve">
lbs/gal = Pounds per Gallon
lbs/lbs = Pounds per Pound
lbs/ton = Pounds per Tons
ton/ton = Tons per Ton 
gm/liter = Grams per Liter</t>
        </r>
      </text>
    </comment>
    <comment ref="E18" authorId="1">
      <text>
        <r>
          <rPr>
            <sz val="10"/>
            <rFont val="Tahoma"/>
            <family val="2"/>
          </rPr>
          <t>Enter data in either column 'E' or 'I'.  If data is entered into both columns the TOG/ROG/VOC emissions will be based upon the calculation method that results in the highest TOG/ROG/VOC emissions.</t>
        </r>
      </text>
    </comment>
    <comment ref="D18" authorId="1">
      <text>
        <r>
          <rPr>
            <sz val="10"/>
            <rFont val="Tahoma"/>
            <family val="2"/>
          </rPr>
          <t>Toxic Metals are Chromium, Nickel, Cadmium, and Lead</t>
        </r>
      </text>
    </comment>
    <comment ref="P4" authorId="0">
      <text>
        <r>
          <rPr>
            <b/>
            <sz val="10"/>
            <rFont val="Tahoma"/>
            <family val="2"/>
          </rPr>
          <t>VOC Control Methods:</t>
        </r>
        <r>
          <rPr>
            <sz val="10"/>
            <rFont val="Tahoma"/>
            <family val="2"/>
          </rPr>
          <t xml:space="preserve">
None
Thermal Oxidation
Carbon Absorption
Other</t>
        </r>
      </text>
    </comment>
    <comment ref="S4" authorId="0">
      <text>
        <r>
          <rPr>
            <b/>
            <sz val="10"/>
            <rFont val="Tahoma"/>
            <family val="2"/>
          </rPr>
          <t>VOC Control Efficiency:</t>
        </r>
        <r>
          <rPr>
            <sz val="10"/>
            <rFont val="Tahoma"/>
            <family val="2"/>
          </rPr>
          <t xml:space="preserve">
None = 0%
Thermal Oxidation = 99%
Carbon Absorption = 95%</t>
        </r>
      </text>
    </comment>
    <comment ref="P5" authorId="0">
      <text>
        <r>
          <rPr>
            <b/>
            <sz val="10"/>
            <rFont val="Tahoma"/>
            <family val="2"/>
          </rPr>
          <t>Coating Transfer Methods:</t>
        </r>
        <r>
          <rPr>
            <sz val="10"/>
            <rFont val="Tahoma"/>
            <family val="2"/>
          </rPr>
          <t xml:space="preserve">
Spray Gun
Brushes / Roller
Flow
Electrostatic
Powder
Other</t>
        </r>
      </text>
    </comment>
    <comment ref="S5" authorId="0">
      <text>
        <r>
          <rPr>
            <b/>
            <sz val="10"/>
            <rFont val="Tahoma"/>
            <family val="2"/>
          </rPr>
          <t>Coating Transfer Efficiency:</t>
        </r>
        <r>
          <rPr>
            <sz val="10"/>
            <rFont val="Tahoma"/>
            <family val="2"/>
          </rPr>
          <t xml:space="preserve">
HVLP Spray Gun= 65%
FIT Spray Gun = 90%
Brushes / Roller = 100%
Flow = 99%
Electro-Static = 95%
Powder = 99%= </t>
        </r>
      </text>
    </comment>
    <comment ref="P6" authorId="0">
      <text>
        <r>
          <rPr>
            <b/>
            <sz val="10"/>
            <rFont val="Tahoma"/>
            <family val="2"/>
          </rPr>
          <t>Particulate Control Methods:</t>
        </r>
        <r>
          <rPr>
            <sz val="10"/>
            <rFont val="Tahoma"/>
            <family val="2"/>
          </rPr>
          <t xml:space="preserve">
Filters
Water Curtain
Other</t>
        </r>
      </text>
    </comment>
    <comment ref="S6" authorId="0">
      <text>
        <r>
          <rPr>
            <b/>
            <sz val="10"/>
            <rFont val="Tahoma"/>
            <family val="2"/>
          </rPr>
          <t>Particulate Control Efficiency:</t>
        </r>
        <r>
          <rPr>
            <sz val="10"/>
            <rFont val="Tahoma"/>
            <family val="2"/>
          </rPr>
          <t xml:space="preserve">
Filters = 99%
Water Curtain = 90%</t>
        </r>
      </text>
    </comment>
    <comment ref="L5" authorId="1">
      <text>
        <r>
          <rPr>
            <sz val="10"/>
            <rFont val="Tahoma"/>
            <family val="2"/>
          </rPr>
          <t>4-digit
http://www.osha.gov/oshstats/sicser.html</t>
        </r>
      </text>
    </comment>
    <comment ref="L3" authorId="1">
      <text>
        <r>
          <rPr>
            <sz val="10"/>
            <rFont val="Tahoma"/>
            <family val="2"/>
          </rPr>
          <t>http://www.census.gov/epcd/naics02/</t>
        </r>
      </text>
    </comment>
    <comment ref="L4" authorId="1">
      <text>
        <r>
          <rPr>
            <sz val="10"/>
            <rFont val="Tahoma"/>
            <family val="2"/>
          </rPr>
          <t>8-digits
http://www.epa.gov/ttn/chief/codes/index.html#scc
Hint:  Typical SCC for coatings is anywhere from 40200101 to 40299999</t>
        </r>
      </text>
    </comment>
    <comment ref="I3" authorId="1">
      <text>
        <r>
          <rPr>
            <sz val="10"/>
            <rFont val="Tahoma"/>
            <family val="2"/>
          </rPr>
          <t>4-digit</t>
        </r>
      </text>
    </comment>
    <comment ref="I4" authorId="1">
      <text>
        <r>
          <rPr>
            <sz val="10"/>
            <rFont val="Tahoma"/>
            <family val="2"/>
          </rPr>
          <t>5-digit</t>
        </r>
      </text>
    </comment>
    <comment ref="I11" authorId="1">
      <text>
        <r>
          <rPr>
            <sz val="10"/>
            <rFont val="Tahoma"/>
            <family val="2"/>
          </rPr>
          <t>UTM-NAD27 or UTM-NAD83
Note:  Terraserver uses UTM-NAD83.</t>
        </r>
      </text>
    </comment>
    <comment ref="B11" authorId="1">
      <text>
        <r>
          <rPr>
            <sz val="10"/>
            <rFont val="Tahoma"/>
            <family val="2"/>
          </rPr>
          <t>http://www.mdaqmd.ca.gov/everyone/documents/AppendixG.pdf</t>
        </r>
      </text>
    </comment>
    <comment ref="M10" authorId="1">
      <text>
        <r>
          <rPr>
            <b/>
            <sz val="10"/>
            <rFont val="Tahoma"/>
            <family val="2"/>
          </rPr>
          <t>ZIP+4</t>
        </r>
        <r>
          <rPr>
            <sz val="10"/>
            <rFont val="Tahoma"/>
            <family val="2"/>
          </rPr>
          <t xml:space="preserve">
http://usps.com/zip4/welcome.htm</t>
        </r>
      </text>
    </comment>
    <comment ref="C18" authorId="1">
      <text>
        <r>
          <rPr>
            <sz val="10"/>
            <rFont val="Tahoma"/>
            <family val="2"/>
          </rPr>
          <t>Manufacture’s Code number or Product ID</t>
        </r>
      </text>
    </comment>
  </commentList>
</comments>
</file>

<file path=xl/sharedStrings.xml><?xml version="1.0" encoding="utf-8"?>
<sst xmlns="http://schemas.openxmlformats.org/spreadsheetml/2006/main" count="181" uniqueCount="136">
  <si>
    <t>Company Name</t>
  </si>
  <si>
    <t>Company Number</t>
  </si>
  <si>
    <t>Facility Name</t>
  </si>
  <si>
    <t>Facility Number</t>
  </si>
  <si>
    <t>City</t>
  </si>
  <si>
    <t>VOC Control</t>
  </si>
  <si>
    <t>Manufacturer</t>
  </si>
  <si>
    <t>Code Number</t>
  </si>
  <si>
    <t>Solids</t>
  </si>
  <si>
    <t>Uncontrolled</t>
  </si>
  <si>
    <t>Density</t>
  </si>
  <si>
    <t>Controlled</t>
  </si>
  <si>
    <t>Topcoat</t>
  </si>
  <si>
    <t>CT-011</t>
  </si>
  <si>
    <r>
      <t>PM</t>
    </r>
    <r>
      <rPr>
        <vertAlign val="subscript"/>
        <sz val="10"/>
        <rFont val="Arial"/>
        <family val="2"/>
      </rPr>
      <t>c</t>
    </r>
  </si>
  <si>
    <t>(lbs/gal)</t>
  </si>
  <si>
    <t>Example</t>
  </si>
  <si>
    <t>State</t>
  </si>
  <si>
    <t>Toxic Metals</t>
  </si>
  <si>
    <t>Y/N</t>
  </si>
  <si>
    <t>Y</t>
  </si>
  <si>
    <t>A</t>
  </si>
  <si>
    <t>B</t>
  </si>
  <si>
    <t>C</t>
  </si>
  <si>
    <t>D</t>
  </si>
  <si>
    <t>E</t>
  </si>
  <si>
    <t>G</t>
  </si>
  <si>
    <t>I</t>
  </si>
  <si>
    <t>J</t>
  </si>
  <si>
    <t>K</t>
  </si>
  <si>
    <t>L</t>
  </si>
  <si>
    <t>SIC</t>
  </si>
  <si>
    <t>SCC</t>
  </si>
  <si>
    <t>Acetone</t>
  </si>
  <si>
    <r>
      <t>TOG</t>
    </r>
    <r>
      <rPr>
        <vertAlign val="subscript"/>
        <sz val="10"/>
        <rFont val="Arial"/>
        <family val="2"/>
      </rPr>
      <t>u</t>
    </r>
  </si>
  <si>
    <r>
      <t>TOG</t>
    </r>
    <r>
      <rPr>
        <vertAlign val="subscript"/>
        <sz val="10"/>
        <rFont val="Arial"/>
        <family val="2"/>
      </rPr>
      <t>c</t>
    </r>
  </si>
  <si>
    <t>Johnny Paint, Inc.</t>
  </si>
  <si>
    <t>Conversion Factors</t>
  </si>
  <si>
    <t>From</t>
  </si>
  <si>
    <t>=</t>
  </si>
  <si>
    <t>To</t>
  </si>
  <si>
    <t>Factor</t>
  </si>
  <si>
    <t>Units</t>
  </si>
  <si>
    <t>Amount</t>
  </si>
  <si>
    <t>Multiply By</t>
  </si>
  <si>
    <t>Specific Gravity</t>
  </si>
  <si>
    <t>Pounds per Gallon</t>
  </si>
  <si>
    <t>Grams per Milliliter</t>
  </si>
  <si>
    <t>Grams per Liter</t>
  </si>
  <si>
    <t>Volatiles</t>
  </si>
  <si>
    <t>Efficiency (E) %</t>
  </si>
  <si>
    <t>Totals</t>
  </si>
  <si>
    <t>VOC Content</t>
  </si>
  <si>
    <t>M</t>
  </si>
  <si>
    <t>Emissions (lbs/year)</t>
  </si>
  <si>
    <t>N</t>
  </si>
  <si>
    <t>Name of Person Completing Form</t>
  </si>
  <si>
    <t>Method of Appling Coating:</t>
  </si>
  <si>
    <t>Particulates Control</t>
  </si>
  <si>
    <t xml:space="preserve">Emission Factors (lbs/gal) </t>
  </si>
  <si>
    <t xml:space="preserve">ROG &amp; VOC </t>
  </si>
  <si>
    <t>Annual Usage</t>
  </si>
  <si>
    <t>Check</t>
  </si>
  <si>
    <t>of</t>
  </si>
  <si>
    <t xml:space="preserve">for </t>
  </si>
  <si>
    <t>Calculation</t>
  </si>
  <si>
    <t xml:space="preserve"> Zip</t>
  </si>
  <si>
    <t>Address</t>
  </si>
  <si>
    <t>Telephone Number</t>
  </si>
  <si>
    <t>Mailing Information:</t>
  </si>
  <si>
    <t>Email</t>
  </si>
  <si>
    <t>Permit Number or Numbers</t>
  </si>
  <si>
    <t>COATING OPERATIONS EMISSIONS</t>
  </si>
  <si>
    <t>F</t>
  </si>
  <si>
    <t>H</t>
  </si>
  <si>
    <t>O</t>
  </si>
  <si>
    <t>Q</t>
  </si>
  <si>
    <t>R</t>
  </si>
  <si>
    <t>P</t>
  </si>
  <si>
    <t>lbs/gal</t>
  </si>
  <si>
    <t>gal</t>
  </si>
  <si>
    <t>Coating &amp; Solvent Name or Type</t>
  </si>
  <si>
    <r>
      <t>PM</t>
    </r>
    <r>
      <rPr>
        <vertAlign val="subscript"/>
        <sz val="10"/>
        <rFont val="Arial"/>
        <family val="2"/>
      </rPr>
      <t>u</t>
    </r>
  </si>
  <si>
    <t>Liters</t>
  </si>
  <si>
    <t>Gallons</t>
  </si>
  <si>
    <t>Grams</t>
  </si>
  <si>
    <t>Pounds</t>
  </si>
  <si>
    <t>Percent by Weight</t>
  </si>
  <si>
    <r>
      <t>PM</t>
    </r>
    <r>
      <rPr>
        <vertAlign val="subscript"/>
        <sz val="10"/>
        <rFont val="Arial"/>
        <family val="2"/>
      </rPr>
      <t>10</t>
    </r>
    <r>
      <rPr>
        <sz val="10"/>
        <rFont val="Arial"/>
        <family val="2"/>
      </rPr>
      <t xml:space="preserve">  </t>
    </r>
  </si>
  <si>
    <r>
      <t>PM</t>
    </r>
    <r>
      <rPr>
        <vertAlign val="subscript"/>
        <sz val="10"/>
        <rFont val="Arial"/>
        <family val="2"/>
      </rPr>
      <t xml:space="preserve">2.5  </t>
    </r>
  </si>
  <si>
    <t xml:space="preserve">TOG; PM </t>
  </si>
  <si>
    <t xml:space="preserve">Emissions in Pounds / Year (lbs/yr) </t>
  </si>
  <si>
    <t xml:space="preserve">Emissions in Tons / Year (tpy) </t>
  </si>
  <si>
    <t>Tons</t>
  </si>
  <si>
    <t>S</t>
  </si>
  <si>
    <t>ROG &amp; VOC</t>
  </si>
  <si>
    <t>Process Rate  (gal/yr); (tpy)</t>
  </si>
  <si>
    <t>NAICS</t>
  </si>
  <si>
    <t>Type of Business or Item / Product Coated</t>
  </si>
  <si>
    <t>CERTIFICATION</t>
  </si>
  <si>
    <t>(Signature)</t>
  </si>
  <si>
    <t>(Name of Official)</t>
  </si>
  <si>
    <t>(Name of Company)</t>
  </si>
  <si>
    <t>(Day)</t>
  </si>
  <si>
    <t>(Month)</t>
  </si>
  <si>
    <t xml:space="preserve">hereby certify that, based upon information and belief formed after reasonable inquiry, the attached information, consisting of the emission </t>
  </si>
  <si>
    <t>(County and State)</t>
  </si>
  <si>
    <t>(Print Name)</t>
  </si>
  <si>
    <t>X</t>
  </si>
  <si>
    <t>(Date)</t>
  </si>
  <si>
    <t>inventory data is true, accurate and complete.  Executed this _______________________ day of  ______________________________ ,</t>
  </si>
  <si>
    <t>I, _________________________________________ , a responsible official of  ___________________________________________________,</t>
  </si>
  <si>
    <t>________________________ at ___________________________________________________________</t>
  </si>
  <si>
    <t xml:space="preserve">* Please make a copy and retain for your files. </t>
  </si>
  <si>
    <t>In Gallons</t>
  </si>
  <si>
    <t>Ounces</t>
  </si>
  <si>
    <t>Ounces (fluid)</t>
  </si>
  <si>
    <t>Fax Number</t>
  </si>
  <si>
    <t>Location Information:</t>
  </si>
  <si>
    <t>UTM E</t>
  </si>
  <si>
    <t>UTM N</t>
  </si>
  <si>
    <t>Zip</t>
  </si>
  <si>
    <t>UTM System</t>
  </si>
  <si>
    <t xml:space="preserve">                        (Year)</t>
  </si>
  <si>
    <t>Emissions for Calendar Year</t>
  </si>
  <si>
    <t>or</t>
  </si>
  <si>
    <t>Start Date</t>
  </si>
  <si>
    <t>End Date</t>
  </si>
  <si>
    <t>Overall Efficiency (%)</t>
  </si>
  <si>
    <t>20__ __</t>
  </si>
  <si>
    <t>Water</t>
  </si>
  <si>
    <t>T</t>
  </si>
  <si>
    <t xml:space="preserve">Coating Operations - 2010-06r01  </t>
  </si>
  <si>
    <t xml:space="preserve">For Questions regarding this form contact Vickie Rausch </t>
  </si>
  <si>
    <t xml:space="preserve">Phone:  (661) 723-8070 x4 </t>
  </si>
  <si>
    <t>Email:  vrausch@avaqmd.ca.gov</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</si>
</sst>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E+00"/>
    <numFmt numFmtId="167" formatCode="0.0000"/>
    <numFmt numFmtId="168" formatCode="0.0%"/>
    <numFmt numFmtId="169" formatCode="[&lt;=9999999]###\-####;\(###\)\ ###\-####"/>
    <numFmt numFmtId="170" formatCode="00000"/>
    <numFmt numFmtId="171" formatCode="#\ ??/100"/>
    <numFmt numFmtId="172" formatCode="#\ ???/???"/>
    <numFmt numFmtId="173" formatCode="&quot;Yes&quot;;&quot;Yes&quot;;&quot;No&quot;"/>
    <numFmt numFmtId="174" formatCode="&quot;True&quot;;&quot;True&quot;;&quot;False&quot;"/>
    <numFmt numFmtId="175" formatCode="&quot;On&quot;;&quot;On&quot;;&quot;Off&quot;"/>
    <numFmt numFmtId="176" formatCode="General_)"/>
    <numFmt numFmtId="177" formatCode="0.000;0;;@"/>
    <numFmt numFmtId="178" formatCode="0;\-0;;@"/>
    <numFmt numFmtId="179" formatCode="00000\-0000"/>
  </numFmts>
  <fonts count="21">
    <font>
      <sz val="10"/>
      <name val="Arial"/>
      <family val="0"/>
    </font>
    <font>
      <vertAlign val="subscript"/>
      <sz val="10"/>
      <name val="Arial"/>
      <family val="2"/>
    </font>
    <font>
      <b/>
      <sz val="10"/>
      <name val="Arial"/>
      <family val="2"/>
    </font>
    <font>
      <b/>
      <sz val="16"/>
      <name val="Arial"/>
      <family val="2"/>
    </font>
    <font>
      <b/>
      <u val="single"/>
      <sz val="16"/>
      <name val="Arial"/>
      <family val="2"/>
    </font>
    <font>
      <sz val="12"/>
      <name val="Arial"/>
      <family val="2"/>
    </font>
    <font>
      <sz val="20"/>
      <name val="Arial"/>
      <family val="2"/>
    </font>
    <font>
      <u val="single"/>
      <sz val="10"/>
      <color indexed="12"/>
      <name val="Arial"/>
      <family val="0"/>
    </font>
    <font>
      <u val="single"/>
      <sz val="10"/>
      <color indexed="36"/>
      <name val="Arial"/>
      <family val="0"/>
    </font>
    <font>
      <sz val="18"/>
      <name val="Times New Roman"/>
      <family val="1"/>
    </font>
    <font>
      <sz val="16"/>
      <name val="Times New Roman"/>
      <family val="1"/>
    </font>
    <font>
      <sz val="15"/>
      <name val="Times New Roman"/>
      <family val="1"/>
    </font>
    <font>
      <sz val="11"/>
      <name val="Times New Roman"/>
      <family val="1"/>
    </font>
    <font>
      <sz val="10"/>
      <name val="Times New Roman"/>
      <family val="1"/>
    </font>
    <font>
      <sz val="18"/>
      <name val="Arial"/>
      <family val="0"/>
    </font>
    <font>
      <sz val="16"/>
      <name val="Arial"/>
      <family val="2"/>
    </font>
    <font>
      <b/>
      <sz val="10"/>
      <name val="Tahoma"/>
      <family val="2"/>
    </font>
    <font>
      <sz val="10"/>
      <name val="Tahoma"/>
      <family val="2"/>
    </font>
    <font>
      <b/>
      <sz val="12"/>
      <name val="Arial"/>
      <family val="2"/>
    </font>
    <font>
      <sz val="8"/>
      <name val="Arial"/>
      <family val="0"/>
    </font>
    <font>
      <b/>
      <sz val="8"/>
      <name val="Arial"/>
      <family val="2"/>
    </font>
  </fonts>
  <fills count="9">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65"/>
        <bgColor indexed="64"/>
      </patternFill>
    </fill>
    <fill>
      <patternFill patternType="solid">
        <fgColor indexed="22"/>
        <bgColor indexed="64"/>
      </patternFill>
    </fill>
    <fill>
      <patternFill patternType="lightDown">
        <bgColor indexed="9"/>
      </patternFill>
    </fill>
    <fill>
      <patternFill patternType="solid">
        <fgColor indexed="43"/>
        <bgColor indexed="64"/>
      </patternFill>
    </fill>
  </fills>
  <borders count="103">
    <border>
      <left/>
      <right/>
      <top/>
      <bottom/>
      <diagonal/>
    </border>
    <border>
      <left style="thin"/>
      <right style="thin"/>
      <top style="thin"/>
      <bottom style="thin"/>
    </border>
    <border>
      <left style="thick"/>
      <right style="thin"/>
      <top style="thin"/>
      <bottom style="thin"/>
    </border>
    <border>
      <left style="thick"/>
      <right style="thin"/>
      <top style="thin"/>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style="thick"/>
    </border>
    <border>
      <left style="medium"/>
      <right style="medium"/>
      <top style="thin"/>
      <bottom style="thin"/>
    </border>
    <border>
      <left style="medium"/>
      <right style="medium"/>
      <top style="thin"/>
      <bottom style="thick"/>
    </border>
    <border>
      <left style="medium"/>
      <right style="thin"/>
      <top>
        <color indexed="63"/>
      </top>
      <bottom style="thin"/>
    </border>
    <border>
      <left style="thin"/>
      <right style="thin"/>
      <top style="thin"/>
      <bottom style="thick"/>
    </border>
    <border>
      <left style="thin"/>
      <right>
        <color indexed="63"/>
      </right>
      <top>
        <color indexed="63"/>
      </top>
      <bottom>
        <color indexed="63"/>
      </bottom>
    </border>
    <border>
      <left>
        <color indexed="63"/>
      </left>
      <right>
        <color indexed="63"/>
      </right>
      <top>
        <color indexed="63"/>
      </top>
      <bottom style="thick"/>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style="medium"/>
      <top style="thick"/>
      <bottom style="thick"/>
    </border>
    <border>
      <left style="medium"/>
      <right>
        <color indexed="63"/>
      </right>
      <top style="thick"/>
      <bottom style="thick"/>
    </border>
    <border>
      <left style="medium"/>
      <right style="medium"/>
      <top style="thick"/>
      <bottom style="thick"/>
    </border>
    <border>
      <left>
        <color indexed="63"/>
      </left>
      <right style="thin"/>
      <top style="thick"/>
      <bottom style="thick"/>
    </border>
    <border>
      <left>
        <color indexed="63"/>
      </left>
      <right style="medium"/>
      <top style="thick"/>
      <bottom style="thick"/>
    </border>
    <border>
      <left style="medium"/>
      <right style="thin"/>
      <top style="thick"/>
      <bottom style="thick"/>
    </border>
    <border>
      <left style="thin"/>
      <right style="thick"/>
      <top style="thick"/>
      <bottom style="thick"/>
    </border>
    <border>
      <left style="medium"/>
      <right style="medium"/>
      <top style="thick"/>
      <bottom>
        <color indexed="63"/>
      </bottom>
    </border>
    <border>
      <left style="thin"/>
      <right style="medium"/>
      <top style="thick"/>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ck"/>
      <right style="thin"/>
      <top>
        <color indexed="63"/>
      </top>
      <bottom>
        <color indexed="63"/>
      </bottom>
    </border>
    <border>
      <left>
        <color indexed="63"/>
      </left>
      <right style="thin"/>
      <top>
        <color indexed="63"/>
      </top>
      <bottom>
        <color indexed="63"/>
      </bottom>
    </border>
    <border>
      <left style="thin"/>
      <right style="thick"/>
      <top>
        <color indexed="63"/>
      </top>
      <bottom>
        <color indexed="63"/>
      </bottom>
    </border>
    <border>
      <left style="thick"/>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thin"/>
      <top style="thin"/>
      <bottom style="medium"/>
    </border>
    <border>
      <left style="medium"/>
      <right style="thin"/>
      <top style="thin"/>
      <bottom style="thick"/>
    </border>
    <border>
      <left>
        <color indexed="63"/>
      </left>
      <right style="thin"/>
      <top style="thin"/>
      <bottom style="medium"/>
    </border>
    <border>
      <left>
        <color indexed="63"/>
      </left>
      <right style="thin"/>
      <top style="thin"/>
      <bottom style="thin"/>
    </border>
    <border>
      <left>
        <color indexed="63"/>
      </left>
      <right style="thin"/>
      <top style="thin"/>
      <bottom style="thick"/>
    </border>
    <border>
      <left>
        <color indexed="63"/>
      </left>
      <right style="thick"/>
      <top style="thin"/>
      <bottom style="medium"/>
    </border>
    <border>
      <left style="thin"/>
      <right style="thick"/>
      <top style="thin"/>
      <bottom style="thin"/>
    </border>
    <border>
      <left style="thin"/>
      <right style="thick"/>
      <top style="thin"/>
      <bottom style="thick"/>
    </border>
    <border>
      <left>
        <color indexed="63"/>
      </left>
      <right style="medium"/>
      <top style="thin"/>
      <bottom style="medium"/>
    </border>
    <border>
      <left>
        <color indexed="63"/>
      </left>
      <right style="medium"/>
      <top style="thin"/>
      <bottom style="thin"/>
    </border>
    <border>
      <left>
        <color indexed="63"/>
      </left>
      <right style="medium"/>
      <top style="thin"/>
      <bottom style="thick"/>
    </border>
    <border>
      <left style="medium"/>
      <right style="thin"/>
      <top style="thin"/>
      <bottom style="thin"/>
    </border>
    <border>
      <left style="thin"/>
      <right style="thick"/>
      <top>
        <color indexed="63"/>
      </top>
      <bottom style="thin"/>
    </border>
    <border>
      <left style="thin"/>
      <right style="medium"/>
      <top style="thin"/>
      <bottom style="thin"/>
    </border>
    <border>
      <left>
        <color indexed="63"/>
      </left>
      <right style="thin"/>
      <top>
        <color indexed="63"/>
      </top>
      <bottom style="medium"/>
    </border>
    <border>
      <left>
        <color indexed="63"/>
      </left>
      <right style="thick"/>
      <top>
        <color indexed="63"/>
      </top>
      <bottom style="medium"/>
    </border>
    <border>
      <left style="medium"/>
      <right style="thin"/>
      <top style="medium"/>
      <bottom style="thin"/>
    </border>
    <border>
      <left style="thin"/>
      <right style="thin"/>
      <top style="medium"/>
      <bottom style="thin"/>
    </border>
    <border>
      <left style="thin"/>
      <right style="thick"/>
      <top style="medium"/>
      <bottom style="thin"/>
    </border>
    <border>
      <left style="thin"/>
      <right style="medium"/>
      <top style="thin"/>
      <bottom style="medium"/>
    </border>
    <border>
      <left style="thin"/>
      <right style="thick"/>
      <top style="thin"/>
      <bottom style="medium"/>
    </border>
    <border>
      <left>
        <color indexed="63"/>
      </left>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medium"/>
      <bottom style="medium"/>
    </border>
    <border>
      <left style="thin"/>
      <right style="thick"/>
      <top>
        <color indexed="63"/>
      </top>
      <bottom style="thick"/>
    </border>
    <border>
      <left style="thin"/>
      <right style="medium"/>
      <top style="thin"/>
      <bottom>
        <color indexed="63"/>
      </bottom>
    </border>
    <border>
      <left style="thin"/>
      <right style="thick"/>
      <top style="thin"/>
      <bottom>
        <color indexed="63"/>
      </bottom>
    </border>
    <border>
      <left style="thin"/>
      <right style="thin"/>
      <top style="medium"/>
      <bottom style="thick"/>
    </border>
    <border>
      <left style="thin"/>
      <right style="thick"/>
      <top style="medium"/>
      <bottom style="thick"/>
    </border>
    <border>
      <left>
        <color indexed="63"/>
      </left>
      <right>
        <color indexed="63"/>
      </right>
      <top style="thin"/>
      <bottom style="thick"/>
    </border>
    <border>
      <left style="thick"/>
      <right style="thin"/>
      <top style="thick"/>
      <bottom>
        <color indexed="63"/>
      </bottom>
    </border>
    <border>
      <left style="thin"/>
      <right>
        <color indexed="63"/>
      </right>
      <top style="thick"/>
      <bottom>
        <color indexed="63"/>
      </bottom>
    </border>
    <border>
      <left style="medium"/>
      <right style="thin"/>
      <top style="thick"/>
      <bottom>
        <color indexed="63"/>
      </bottom>
    </border>
    <border>
      <left style="thin"/>
      <right style="thin"/>
      <top style="thick"/>
      <bottom>
        <color indexed="63"/>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thick"/>
      <top style="thick"/>
      <bottom>
        <color indexed="63"/>
      </bottom>
    </border>
    <border>
      <left style="thick"/>
      <right style="thin"/>
      <top>
        <color indexed="63"/>
      </top>
      <bottom style="medium"/>
    </border>
    <border>
      <left style="thin"/>
      <right style="thin"/>
      <top>
        <color indexed="63"/>
      </top>
      <bottom style="medium"/>
    </border>
    <border>
      <left style="thin"/>
      <right style="medium"/>
      <top>
        <color indexed="63"/>
      </top>
      <bottom style="medium"/>
    </border>
    <border>
      <left style="thick"/>
      <right>
        <color indexed="63"/>
      </right>
      <top>
        <color indexed="63"/>
      </top>
      <bottom style="thick"/>
    </border>
    <border>
      <left>
        <color indexed="63"/>
      </left>
      <right style="medium"/>
      <top>
        <color indexed="63"/>
      </top>
      <bottom style="thick"/>
    </border>
    <border>
      <left style="thick"/>
      <right>
        <color indexed="63"/>
      </right>
      <top style="thin"/>
      <bottom style="medium"/>
    </border>
    <border>
      <left>
        <color indexed="63"/>
      </left>
      <right>
        <color indexed="63"/>
      </right>
      <top style="thin"/>
      <bottom style="medium"/>
    </border>
    <border>
      <left style="thick"/>
      <right style="thin"/>
      <top style="thin"/>
      <bottom>
        <color indexed="63"/>
      </bottom>
    </border>
    <border>
      <left style="thick"/>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ck"/>
      <bottom>
        <color indexed="63"/>
      </bottom>
    </border>
    <border>
      <left style="thick"/>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46">
    <xf numFmtId="0" fontId="0" fillId="0" borderId="0" xfId="0" applyAlignment="1">
      <alignment/>
    </xf>
    <xf numFmtId="0" fontId="0" fillId="0" borderId="0" xfId="0" applyBorder="1" applyAlignment="1">
      <alignment/>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0" fontId="0" fillId="2" borderId="3" xfId="0" applyFill="1" applyBorder="1" applyAlignment="1" applyProtection="1">
      <alignment/>
      <protection locked="0"/>
    </xf>
    <xf numFmtId="0" fontId="0" fillId="0" borderId="4" xfId="0" applyBorder="1" applyAlignment="1">
      <alignment/>
    </xf>
    <xf numFmtId="0" fontId="0" fillId="0" borderId="5" xfId="0" applyBorder="1" applyAlignment="1">
      <alignment/>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3" borderId="0" xfId="0" applyFill="1" applyBorder="1" applyAlignment="1" applyProtection="1">
      <alignment/>
      <protection locked="0"/>
    </xf>
    <xf numFmtId="2" fontId="0" fillId="4" borderId="0" xfId="0" applyNumberFormat="1" applyFill="1" applyBorder="1" applyAlignment="1">
      <alignment/>
    </xf>
    <xf numFmtId="165" fontId="0" fillId="0" borderId="5" xfId="0" applyNumberFormat="1" applyBorder="1" applyAlignment="1">
      <alignment/>
    </xf>
    <xf numFmtId="166" fontId="0" fillId="0" borderId="5" xfId="0" applyNumberForma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2" borderId="9" xfId="0" applyFill="1" applyBorder="1" applyAlignment="1" applyProtection="1">
      <alignment/>
      <protection locked="0"/>
    </xf>
    <xf numFmtId="0" fontId="0" fillId="0" borderId="10" xfId="0" applyFill="1" applyBorder="1" applyAlignment="1" applyProtection="1">
      <alignment/>
      <protection/>
    </xf>
    <xf numFmtId="0" fontId="0" fillId="2" borderId="1" xfId="0" applyFill="1" applyBorder="1" applyAlignment="1" applyProtection="1">
      <alignment/>
      <protection locked="0"/>
    </xf>
    <xf numFmtId="0" fontId="0" fillId="2" borderId="11" xfId="0" applyFill="1" applyBorder="1" applyAlignment="1" applyProtection="1">
      <alignment/>
      <protection locked="0"/>
    </xf>
    <xf numFmtId="0" fontId="0" fillId="2" borderId="12" xfId="0" applyFill="1" applyBorder="1" applyAlignment="1" applyProtection="1">
      <alignment/>
      <protection locked="0"/>
    </xf>
    <xf numFmtId="165" fontId="0" fillId="2" borderId="12" xfId="0" applyNumberFormat="1" applyFill="1" applyBorder="1" applyAlignment="1" applyProtection="1">
      <alignment/>
      <protection locked="0"/>
    </xf>
    <xf numFmtId="165" fontId="0" fillId="2" borderId="13" xfId="0" applyNumberFormat="1" applyFill="1" applyBorder="1" applyAlignment="1" applyProtection="1">
      <alignment/>
      <protection locked="0"/>
    </xf>
    <xf numFmtId="1" fontId="0" fillId="2" borderId="12" xfId="0" applyNumberFormat="1" applyFill="1" applyBorder="1" applyAlignment="1" applyProtection="1">
      <alignment/>
      <protection locked="0"/>
    </xf>
    <xf numFmtId="1" fontId="0" fillId="2" borderId="13" xfId="0" applyNumberFormat="1" applyFill="1" applyBorder="1" applyAlignment="1" applyProtection="1">
      <alignment/>
      <protection locked="0"/>
    </xf>
    <xf numFmtId="2" fontId="0" fillId="2" borderId="14" xfId="0" applyNumberFormat="1" applyFont="1" applyFill="1" applyBorder="1" applyAlignment="1" applyProtection="1">
      <alignment horizontal="center"/>
      <protection locked="0"/>
    </xf>
    <xf numFmtId="2" fontId="0" fillId="2" borderId="15" xfId="0" applyNumberFormat="1" applyFont="1" applyFill="1" applyBorder="1" applyAlignment="1" applyProtection="1">
      <alignment horizontal="center"/>
      <protection locked="0"/>
    </xf>
    <xf numFmtId="165" fontId="0" fillId="2" borderId="16" xfId="0" applyNumberFormat="1" applyFill="1" applyBorder="1" applyAlignment="1" applyProtection="1">
      <alignment/>
      <protection locked="0"/>
    </xf>
    <xf numFmtId="0" fontId="0" fillId="2" borderId="17" xfId="0" applyFill="1" applyBorder="1" applyAlignment="1" applyProtection="1">
      <alignment/>
      <protection locked="0"/>
    </xf>
    <xf numFmtId="0" fontId="0" fillId="2" borderId="13" xfId="0" applyFill="1" applyBorder="1" applyAlignment="1" applyProtection="1">
      <alignment/>
      <protection locked="0"/>
    </xf>
    <xf numFmtId="0" fontId="4" fillId="0" borderId="0" xfId="0" applyFont="1" applyAlignment="1" applyProtection="1">
      <alignment horizontal="center"/>
      <protection/>
    </xf>
    <xf numFmtId="1" fontId="4" fillId="0" borderId="0" xfId="0" applyNumberFormat="1" applyFont="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Border="1" applyAlignment="1" applyProtection="1">
      <alignment horizontal="right"/>
      <protection/>
    </xf>
    <xf numFmtId="0" fontId="2" fillId="0" borderId="18" xfId="0" applyFont="1" applyBorder="1" applyAlignment="1" applyProtection="1">
      <alignment horizontal="right"/>
      <protection/>
    </xf>
    <xf numFmtId="1" fontId="0" fillId="0" borderId="0" xfId="0" applyNumberFormat="1" applyAlignment="1" applyProtection="1">
      <alignment/>
      <protection/>
    </xf>
    <xf numFmtId="1" fontId="0" fillId="0" borderId="0" xfId="0" applyNumberFormat="1" applyAlignment="1" applyProtection="1">
      <alignment horizontal="center"/>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2" fillId="0" borderId="0" xfId="0" applyFont="1" applyBorder="1" applyAlignment="1" applyProtection="1">
      <alignment horizontal="left"/>
      <protection/>
    </xf>
    <xf numFmtId="0" fontId="2" fillId="0" borderId="19" xfId="0" applyFont="1" applyBorder="1" applyAlignment="1" applyProtection="1">
      <alignment horizontal="left"/>
      <protection/>
    </xf>
    <xf numFmtId="1" fontId="2" fillId="0" borderId="19" xfId="0" applyNumberFormat="1" applyFont="1" applyBorder="1" applyAlignment="1" applyProtection="1">
      <alignment horizontal="left"/>
      <protection/>
    </xf>
    <xf numFmtId="1" fontId="2" fillId="0" borderId="19" xfId="0" applyNumberFormat="1" applyFont="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5" borderId="24" xfId="0" applyFill="1" applyBorder="1" applyAlignment="1" applyProtection="1">
      <alignment horizontal="center"/>
      <protection/>
    </xf>
    <xf numFmtId="0" fontId="0" fillId="5" borderId="25" xfId="0" applyFill="1"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1" fontId="0" fillId="0" borderId="23" xfId="0" applyNumberFormat="1" applyBorder="1" applyAlignment="1" applyProtection="1">
      <alignment horizontal="center"/>
      <protection/>
    </xf>
    <xf numFmtId="0" fontId="0" fillId="0" borderId="29" xfId="0" applyBorder="1" applyAlignment="1" applyProtection="1">
      <alignment horizontal="center"/>
      <protection/>
    </xf>
    <xf numFmtId="0" fontId="0" fillId="0" borderId="0" xfId="0" applyFill="1" applyBorder="1" applyAlignment="1" applyProtection="1">
      <alignment horizontal="center"/>
      <protection/>
    </xf>
    <xf numFmtId="0" fontId="0" fillId="0" borderId="30" xfId="0" applyFill="1" applyBorder="1" applyAlignment="1" applyProtection="1">
      <alignment horizontal="center" vertical="top"/>
      <protection/>
    </xf>
    <xf numFmtId="0" fontId="0" fillId="5" borderId="31" xfId="0" applyFill="1" applyBorder="1" applyAlignment="1" applyProtection="1">
      <alignment horizontal="center" vertical="top"/>
      <protection/>
    </xf>
    <xf numFmtId="0" fontId="0" fillId="0" borderId="31" xfId="0" applyFill="1" applyBorder="1" applyAlignment="1" applyProtection="1">
      <alignment horizontal="center" vertical="top"/>
      <protection/>
    </xf>
    <xf numFmtId="0" fontId="0" fillId="0" borderId="0" xfId="0" applyAlignment="1" applyProtection="1">
      <alignment horizontal="center" vertical="top"/>
      <protection/>
    </xf>
    <xf numFmtId="0" fontId="0" fillId="0" borderId="18" xfId="0" applyFill="1" applyBorder="1" applyAlignment="1" applyProtection="1">
      <alignment horizontal="center" vertical="top"/>
      <protection/>
    </xf>
    <xf numFmtId="0" fontId="0" fillId="0" borderId="32" xfId="0" applyFill="1" applyBorder="1" applyAlignment="1" applyProtection="1">
      <alignment horizontal="center" vertical="top"/>
      <protection/>
    </xf>
    <xf numFmtId="0" fontId="0" fillId="5" borderId="5" xfId="0" applyFill="1" applyBorder="1" applyAlignment="1" applyProtection="1">
      <alignment horizontal="center" vertical="top"/>
      <protection/>
    </xf>
    <xf numFmtId="0" fontId="0" fillId="0" borderId="33" xfId="0" applyFill="1" applyBorder="1" applyAlignment="1" applyProtection="1">
      <alignment horizontal="center" vertical="top"/>
      <protection/>
    </xf>
    <xf numFmtId="0" fontId="0" fillId="0" borderId="34" xfId="0" applyFill="1" applyBorder="1" applyAlignment="1" applyProtection="1">
      <alignment horizontal="center" vertical="top"/>
      <protection/>
    </xf>
    <xf numFmtId="0" fontId="0" fillId="0" borderId="5" xfId="0" applyFill="1" applyBorder="1" applyAlignment="1" applyProtection="1">
      <alignment horizontal="center" vertical="top"/>
      <protection/>
    </xf>
    <xf numFmtId="1" fontId="0" fillId="0" borderId="35" xfId="0" applyNumberFormat="1" applyFill="1" applyBorder="1" applyAlignment="1" applyProtection="1">
      <alignment horizontal="center" vertical="top"/>
      <protection/>
    </xf>
    <xf numFmtId="0" fontId="0" fillId="6" borderId="36" xfId="0" applyFill="1" applyBorder="1" applyAlignment="1" applyProtection="1">
      <alignment horizontal="center"/>
      <protection/>
    </xf>
    <xf numFmtId="0" fontId="0" fillId="0" borderId="34" xfId="0" applyFill="1" applyBorder="1" applyAlignment="1" applyProtection="1">
      <alignment/>
      <protection/>
    </xf>
    <xf numFmtId="0" fontId="0" fillId="0" borderId="18" xfId="0" applyFill="1" applyBorder="1" applyAlignment="1" applyProtection="1">
      <alignment/>
      <protection/>
    </xf>
    <xf numFmtId="0" fontId="0" fillId="0" borderId="32" xfId="0" applyFill="1" applyBorder="1" applyAlignment="1" applyProtection="1">
      <alignment/>
      <protection/>
    </xf>
    <xf numFmtId="0" fontId="0" fillId="5" borderId="33" xfId="0" applyFill="1" applyBorder="1" applyAlignment="1" applyProtection="1">
      <alignment/>
      <protection/>
    </xf>
    <xf numFmtId="0" fontId="0" fillId="5" borderId="5" xfId="0" applyFill="1" applyBorder="1" applyAlignment="1" applyProtection="1">
      <alignment/>
      <protection/>
    </xf>
    <xf numFmtId="0" fontId="0" fillId="0" borderId="16" xfId="0" applyFill="1" applyBorder="1" applyAlignment="1" applyProtection="1">
      <alignment/>
      <protection/>
    </xf>
    <xf numFmtId="0" fontId="0" fillId="0" borderId="12" xfId="0" applyFill="1" applyBorder="1" applyAlignment="1" applyProtection="1">
      <alignment/>
      <protection/>
    </xf>
    <xf numFmtId="0" fontId="0" fillId="0" borderId="33" xfId="0" applyFill="1" applyBorder="1" applyAlignment="1" applyProtection="1">
      <alignment/>
      <protection/>
    </xf>
    <xf numFmtId="1" fontId="0" fillId="0" borderId="35" xfId="0" applyNumberFormat="1"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34" xfId="0" applyFill="1" applyBorder="1" applyAlignment="1" applyProtection="1">
      <alignment horizontal="center"/>
      <protection/>
    </xf>
    <xf numFmtId="0" fontId="0" fillId="0" borderId="38" xfId="0" applyFill="1" applyBorder="1" applyAlignment="1" applyProtection="1">
      <alignment horizontal="center"/>
      <protection/>
    </xf>
    <xf numFmtId="0" fontId="0" fillId="6" borderId="39" xfId="0" applyFont="1" applyFill="1" applyBorder="1" applyAlignment="1" applyProtection="1">
      <alignment/>
      <protection/>
    </xf>
    <xf numFmtId="0" fontId="0" fillId="6" borderId="40" xfId="0" applyFont="1" applyFill="1" applyBorder="1" applyAlignment="1" applyProtection="1">
      <alignment/>
      <protection/>
    </xf>
    <xf numFmtId="0" fontId="0" fillId="6" borderId="41" xfId="0" applyFont="1" applyFill="1" applyBorder="1" applyAlignment="1" applyProtection="1">
      <alignment/>
      <protection/>
    </xf>
    <xf numFmtId="2" fontId="0" fillId="6" borderId="42" xfId="0" applyNumberFormat="1" applyFont="1" applyFill="1" applyBorder="1" applyAlignment="1" applyProtection="1">
      <alignment horizontal="center"/>
      <protection/>
    </xf>
    <xf numFmtId="0" fontId="0" fillId="6" borderId="43" xfId="0" applyFont="1" applyFill="1" applyBorder="1" applyAlignment="1" applyProtection="1">
      <alignment/>
      <protection/>
    </xf>
    <xf numFmtId="0" fontId="0" fillId="6" borderId="41" xfId="0" applyFont="1" applyFill="1" applyBorder="1" applyAlignment="1" applyProtection="1">
      <alignment/>
      <protection/>
    </xf>
    <xf numFmtId="1" fontId="0" fillId="6" borderId="41" xfId="0" applyNumberFormat="1" applyFont="1" applyFill="1" applyBorder="1" applyAlignment="1" applyProtection="1">
      <alignment/>
      <protection/>
    </xf>
    <xf numFmtId="2" fontId="0" fillId="0" borderId="14" xfId="0" applyNumberFormat="1" applyFont="1" applyFill="1" applyBorder="1" applyAlignment="1" applyProtection="1">
      <alignment horizontal="center"/>
      <protection/>
    </xf>
    <xf numFmtId="165" fontId="0" fillId="0" borderId="16" xfId="0" applyNumberFormat="1" applyFill="1" applyBorder="1" applyAlignment="1" applyProtection="1">
      <alignment/>
      <protection/>
    </xf>
    <xf numFmtId="165" fontId="0" fillId="0" borderId="14"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2" fontId="2" fillId="0" borderId="0" xfId="0" applyNumberFormat="1" applyFont="1" applyBorder="1" applyAlignment="1" applyProtection="1">
      <alignment horizontal="right" vertical="center"/>
      <protection/>
    </xf>
    <xf numFmtId="1" fontId="0" fillId="0" borderId="0" xfId="0" applyNumberFormat="1" applyFill="1" applyBorder="1" applyAlignment="1" applyProtection="1">
      <alignment/>
      <protection/>
    </xf>
    <xf numFmtId="1" fontId="0" fillId="0" borderId="0" xfId="0" applyNumberFormat="1" applyFill="1" applyBorder="1" applyAlignment="1" applyProtection="1">
      <alignment horizontal="center"/>
      <protection/>
    </xf>
    <xf numFmtId="2" fontId="0" fillId="0" borderId="0" xfId="0" applyNumberFormat="1" applyFill="1" applyBorder="1" applyAlignment="1" applyProtection="1">
      <alignment horizontal="center"/>
      <protection/>
    </xf>
    <xf numFmtId="2"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0" fontId="2" fillId="0" borderId="0" xfId="0" applyFont="1" applyFill="1" applyBorder="1" applyAlignment="1" applyProtection="1">
      <alignment horizontal="right"/>
      <protection/>
    </xf>
    <xf numFmtId="0" fontId="0" fillId="0" borderId="0" xfId="0" applyAlignment="1" applyProtection="1">
      <alignment vertical="center"/>
      <protection/>
    </xf>
    <xf numFmtId="0" fontId="0" fillId="0" borderId="0" xfId="0" applyAlignment="1" applyProtection="1">
      <alignment wrapText="1"/>
      <protection/>
    </xf>
    <xf numFmtId="0" fontId="0" fillId="0" borderId="0" xfId="0" applyFill="1" applyBorder="1" applyAlignment="1">
      <alignment horizontal="center"/>
    </xf>
    <xf numFmtId="0" fontId="0" fillId="0" borderId="4" xfId="0" applyFill="1" applyBorder="1" applyAlignment="1">
      <alignment/>
    </xf>
    <xf numFmtId="0" fontId="0" fillId="0" borderId="0" xfId="0" applyFill="1" applyBorder="1" applyAlignment="1">
      <alignment/>
    </xf>
    <xf numFmtId="1" fontId="0" fillId="0" borderId="16" xfId="0" applyNumberFormat="1" applyFont="1" applyFill="1" applyBorder="1" applyAlignment="1" applyProtection="1">
      <alignment horizontal="right"/>
      <protection/>
    </xf>
    <xf numFmtId="1" fontId="0" fillId="0" borderId="44" xfId="0" applyNumberFormat="1" applyFont="1" applyFill="1" applyBorder="1" applyAlignment="1" applyProtection="1">
      <alignment horizontal="right"/>
      <protection/>
    </xf>
    <xf numFmtId="1" fontId="0" fillId="0" borderId="1" xfId="0" applyNumberFormat="1" applyFont="1" applyFill="1" applyBorder="1" applyAlignment="1" applyProtection="1">
      <alignment horizontal="right"/>
      <protection/>
    </xf>
    <xf numFmtId="1" fontId="0" fillId="0" borderId="17" xfId="0" applyNumberFormat="1" applyFont="1" applyFill="1" applyBorder="1" applyAlignment="1" applyProtection="1">
      <alignment horizontal="right"/>
      <protection/>
    </xf>
    <xf numFmtId="9" fontId="0" fillId="6" borderId="45" xfId="0" applyNumberFormat="1" applyFont="1" applyFill="1" applyBorder="1" applyAlignment="1" applyProtection="1">
      <alignment/>
      <protection/>
    </xf>
    <xf numFmtId="9" fontId="0" fillId="0" borderId="46" xfId="0" applyNumberFormat="1" applyFill="1" applyBorder="1" applyAlignment="1" applyProtection="1">
      <alignment/>
      <protection/>
    </xf>
    <xf numFmtId="9" fontId="0" fillId="2" borderId="46" xfId="0" applyNumberFormat="1" applyFill="1" applyBorder="1" applyAlignment="1" applyProtection="1">
      <alignment/>
      <protection locked="0"/>
    </xf>
    <xf numFmtId="9" fontId="0" fillId="2" borderId="47" xfId="0" applyNumberFormat="1" applyFill="1" applyBorder="1" applyAlignment="1" applyProtection="1">
      <alignment/>
      <protection locked="0"/>
    </xf>
    <xf numFmtId="165" fontId="0" fillId="2" borderId="44" xfId="0" applyNumberFormat="1" applyFill="1" applyBorder="1" applyAlignment="1" applyProtection="1">
      <alignment/>
      <protection locked="0"/>
    </xf>
    <xf numFmtId="1" fontId="0" fillId="6" borderId="40" xfId="0" applyNumberFormat="1" applyFont="1" applyFill="1" applyBorder="1" applyAlignment="1" applyProtection="1">
      <alignment/>
      <protection/>
    </xf>
    <xf numFmtId="1" fontId="0" fillId="0" borderId="1" xfId="0" applyNumberFormat="1" applyFont="1" applyFill="1" applyBorder="1" applyAlignment="1" applyProtection="1">
      <alignment/>
      <protection/>
    </xf>
    <xf numFmtId="1" fontId="0" fillId="0" borderId="17" xfId="0" applyNumberFormat="1" applyFont="1" applyFill="1" applyBorder="1" applyAlignment="1" applyProtection="1">
      <alignment/>
      <protection/>
    </xf>
    <xf numFmtId="1" fontId="0" fillId="6" borderId="48" xfId="0" applyNumberFormat="1" applyFont="1" applyFill="1" applyBorder="1" applyAlignment="1" applyProtection="1">
      <alignment/>
      <protection/>
    </xf>
    <xf numFmtId="1" fontId="0" fillId="0" borderId="49" xfId="0" applyNumberFormat="1" applyFont="1" applyFill="1" applyBorder="1" applyAlignment="1" applyProtection="1">
      <alignment/>
      <protection/>
    </xf>
    <xf numFmtId="1" fontId="0" fillId="0" borderId="50" xfId="0" applyNumberFormat="1" applyFont="1" applyFill="1" applyBorder="1" applyAlignment="1" applyProtection="1">
      <alignment/>
      <protection/>
    </xf>
    <xf numFmtId="1" fontId="0" fillId="6" borderId="51" xfId="0" applyNumberFormat="1" applyFont="1" applyFill="1" applyBorder="1" applyAlignment="1" applyProtection="1">
      <alignment horizontal="center"/>
      <protection/>
    </xf>
    <xf numFmtId="1" fontId="0" fillId="0" borderId="52" xfId="0" applyNumberFormat="1" applyFont="1" applyFill="1" applyBorder="1" applyAlignment="1" applyProtection="1">
      <alignment horizontal="center"/>
      <protection/>
    </xf>
    <xf numFmtId="1" fontId="0" fillId="0" borderId="53" xfId="0" applyNumberFormat="1" applyFont="1" applyFill="1" applyBorder="1" applyAlignment="1" applyProtection="1">
      <alignment horizontal="center"/>
      <protection/>
    </xf>
    <xf numFmtId="0" fontId="0" fillId="2" borderId="12" xfId="0" applyFill="1" applyBorder="1" applyAlignment="1" applyProtection="1">
      <alignment/>
      <protection locked="0"/>
    </xf>
    <xf numFmtId="0" fontId="0" fillId="2" borderId="13" xfId="0" applyFill="1" applyBorder="1" applyAlignment="1" applyProtection="1">
      <alignment/>
      <protection locked="0"/>
    </xf>
    <xf numFmtId="164" fontId="0" fillId="0" borderId="10" xfId="0" applyNumberFormat="1" applyBorder="1" applyAlignment="1" applyProtection="1">
      <alignment horizontal="right"/>
      <protection/>
    </xf>
    <xf numFmtId="164" fontId="0" fillId="0" borderId="1" xfId="0" applyNumberFormat="1" applyBorder="1" applyAlignment="1" applyProtection="1">
      <alignment horizontal="right"/>
      <protection/>
    </xf>
    <xf numFmtId="164" fontId="0" fillId="0" borderId="17" xfId="0" applyNumberFormat="1" applyBorder="1" applyAlignment="1" applyProtection="1">
      <alignment horizontal="right"/>
      <protection/>
    </xf>
    <xf numFmtId="2" fontId="0" fillId="6" borderId="43" xfId="0" applyNumberFormat="1" applyFont="1" applyFill="1" applyBorder="1" applyAlignment="1" applyProtection="1">
      <alignment/>
      <protection/>
    </xf>
    <xf numFmtId="2" fontId="0" fillId="2" borderId="16" xfId="0" applyNumberFormat="1" applyFill="1" applyBorder="1" applyAlignment="1" applyProtection="1">
      <alignment/>
      <protection locked="0"/>
    </xf>
    <xf numFmtId="2" fontId="0" fillId="2" borderId="54" xfId="0" applyNumberFormat="1" applyFill="1" applyBorder="1" applyAlignment="1" applyProtection="1">
      <alignment/>
      <protection locked="0"/>
    </xf>
    <xf numFmtId="2" fontId="0" fillId="2" borderId="44" xfId="0" applyNumberFormat="1" applyFill="1" applyBorder="1" applyAlignment="1" applyProtection="1">
      <alignment/>
      <protection locked="0"/>
    </xf>
    <xf numFmtId="2" fontId="2" fillId="7" borderId="49" xfId="0" applyNumberFormat="1" applyFont="1" applyFill="1" applyBorder="1" applyAlignment="1" applyProtection="1">
      <alignment/>
      <protection/>
    </xf>
    <xf numFmtId="2" fontId="2" fillId="0" borderId="55" xfId="0" applyNumberFormat="1" applyFont="1" applyFill="1" applyBorder="1" applyAlignment="1" applyProtection="1">
      <alignment/>
      <protection/>
    </xf>
    <xf numFmtId="2" fontId="2" fillId="7" borderId="46" xfId="0" applyNumberFormat="1" applyFont="1" applyFill="1" applyBorder="1" applyAlignment="1" applyProtection="1">
      <alignment/>
      <protection/>
    </xf>
    <xf numFmtId="2" fontId="2" fillId="7" borderId="56" xfId="0" applyNumberFormat="1" applyFont="1" applyFill="1" applyBorder="1" applyAlignment="1" applyProtection="1">
      <alignment/>
      <protection/>
    </xf>
    <xf numFmtId="2" fontId="2" fillId="0" borderId="10" xfId="0" applyNumberFormat="1" applyFont="1" applyBorder="1" applyAlignment="1" applyProtection="1">
      <alignment horizontal="left" vertical="center"/>
      <protection/>
    </xf>
    <xf numFmtId="0" fontId="0" fillId="0" borderId="57" xfId="0" applyFill="1" applyBorder="1" applyAlignment="1" applyProtection="1">
      <alignment horizontal="center"/>
      <protection/>
    </xf>
    <xf numFmtId="0" fontId="0" fillId="0" borderId="8" xfId="0" applyFill="1" applyBorder="1" applyAlignment="1" applyProtection="1">
      <alignment horizontal="center"/>
      <protection/>
    </xf>
    <xf numFmtId="0" fontId="0" fillId="0" borderId="58" xfId="0" applyFill="1" applyBorder="1" applyAlignment="1" applyProtection="1">
      <alignment horizontal="center"/>
      <protection/>
    </xf>
    <xf numFmtId="0" fontId="0" fillId="0" borderId="59" xfId="0" applyBorder="1" applyAlignment="1" applyProtection="1">
      <alignment/>
      <protection/>
    </xf>
    <xf numFmtId="0" fontId="0" fillId="0" borderId="60" xfId="0" applyBorder="1" applyAlignment="1" applyProtection="1">
      <alignment/>
      <protection/>
    </xf>
    <xf numFmtId="0" fontId="0" fillId="0" borderId="61" xfId="0" applyBorder="1" applyAlignment="1" applyProtection="1">
      <alignment/>
      <protection/>
    </xf>
    <xf numFmtId="2" fontId="2" fillId="0" borderId="16" xfId="0" applyNumberFormat="1" applyFont="1" applyBorder="1" applyAlignment="1" applyProtection="1">
      <alignment horizontal="left" vertical="center"/>
      <protection/>
    </xf>
    <xf numFmtId="2" fontId="2" fillId="0" borderId="55" xfId="0" applyNumberFormat="1" applyFont="1" applyBorder="1" applyAlignment="1" applyProtection="1">
      <alignment horizontal="left" vertical="center"/>
      <protection/>
    </xf>
    <xf numFmtId="1" fontId="0" fillId="0" borderId="45" xfId="0" applyNumberFormat="1" applyBorder="1" applyAlignment="1" applyProtection="1">
      <alignment/>
      <protection/>
    </xf>
    <xf numFmtId="1" fontId="0" fillId="0" borderId="62" xfId="0" applyNumberFormat="1" applyBorder="1" applyAlignment="1" applyProtection="1">
      <alignment/>
      <protection/>
    </xf>
    <xf numFmtId="1" fontId="0" fillId="0" borderId="45" xfId="0" applyNumberFormat="1" applyBorder="1" applyAlignment="1" applyProtection="1">
      <alignment/>
      <protection/>
    </xf>
    <xf numFmtId="1" fontId="0" fillId="0" borderId="63" xfId="0" applyNumberFormat="1" applyBorder="1" applyAlignment="1" applyProtection="1">
      <alignment/>
      <protection/>
    </xf>
    <xf numFmtId="2" fontId="0" fillId="0" borderId="64" xfId="0" applyNumberFormat="1" applyFill="1" applyBorder="1" applyAlignment="1" applyProtection="1">
      <alignment/>
      <protection/>
    </xf>
    <xf numFmtId="2" fontId="2" fillId="0" borderId="65" xfId="0" applyNumberFormat="1" applyFont="1" applyFill="1" applyBorder="1" applyAlignment="1" applyProtection="1">
      <alignment/>
      <protection/>
    </xf>
    <xf numFmtId="2" fontId="2" fillId="0" borderId="64" xfId="0" applyNumberFormat="1" applyFont="1" applyFill="1" applyBorder="1" applyAlignment="1" applyProtection="1">
      <alignment/>
      <protection/>
    </xf>
    <xf numFmtId="0" fontId="0" fillId="0" borderId="5" xfId="0" applyNumberFormat="1" applyBorder="1" applyAlignment="1">
      <alignment/>
    </xf>
    <xf numFmtId="0" fontId="0" fillId="0" borderId="5" xfId="0" applyFill="1" applyBorder="1" applyAlignment="1" applyProtection="1">
      <alignment/>
      <protection/>
    </xf>
    <xf numFmtId="0" fontId="5" fillId="0" borderId="0" xfId="0" applyFont="1" applyBorder="1" applyAlignment="1" applyProtection="1">
      <alignment vertical="top"/>
      <protection/>
    </xf>
    <xf numFmtId="0" fontId="2" fillId="0" borderId="66" xfId="0" applyFont="1" applyBorder="1" applyAlignment="1" applyProtection="1">
      <alignment horizontal="right"/>
      <protection/>
    </xf>
    <xf numFmtId="0" fontId="0" fillId="0" borderId="67" xfId="0" applyBorder="1" applyAlignment="1" applyProtection="1">
      <alignment/>
      <protection/>
    </xf>
    <xf numFmtId="0" fontId="2" fillId="0" borderId="67" xfId="0" applyFont="1" applyBorder="1" applyAlignment="1" applyProtection="1">
      <alignment/>
      <protection/>
    </xf>
    <xf numFmtId="0" fontId="0" fillId="0" borderId="67" xfId="0" applyBorder="1" applyAlignment="1" applyProtection="1">
      <alignment/>
      <protection/>
    </xf>
    <xf numFmtId="0" fontId="0" fillId="0" borderId="67" xfId="0" applyBorder="1" applyAlignment="1" applyProtection="1">
      <alignment horizontal="right"/>
      <protection/>
    </xf>
    <xf numFmtId="0" fontId="0" fillId="0" borderId="67" xfId="0" applyBorder="1" applyAlignment="1" applyProtection="1">
      <alignment horizontal="left"/>
      <protection/>
    </xf>
    <xf numFmtId="1" fontId="0" fillId="0" borderId="67" xfId="0" applyNumberFormat="1" applyBorder="1" applyAlignment="1" applyProtection="1">
      <alignment horizontal="left"/>
      <protection/>
    </xf>
    <xf numFmtId="1" fontId="0" fillId="0" borderId="67" xfId="0" applyNumberFormat="1" applyBorder="1" applyAlignment="1" applyProtection="1">
      <alignment horizontal="center"/>
      <protection/>
    </xf>
    <xf numFmtId="0" fontId="0" fillId="0" borderId="12" xfId="0" applyBorder="1" applyAlignment="1" applyProtection="1">
      <alignment/>
      <protection/>
    </xf>
    <xf numFmtId="0" fontId="0" fillId="0" borderId="68" xfId="0" applyBorder="1" applyAlignment="1" applyProtection="1">
      <alignment/>
      <protection/>
    </xf>
    <xf numFmtId="0" fontId="0" fillId="2" borderId="0" xfId="0" applyFill="1" applyAlignment="1" applyProtection="1">
      <alignment/>
      <protection/>
    </xf>
    <xf numFmtId="0" fontId="0" fillId="2" borderId="0" xfId="0" applyFill="1" applyAlignment="1" applyProtection="1">
      <alignment/>
      <protection/>
    </xf>
    <xf numFmtId="176" fontId="13" fillId="2" borderId="0" xfId="0" applyNumberFormat="1" applyFont="1" applyFill="1" applyBorder="1" applyAlignment="1" applyProtection="1">
      <alignment horizontal="center"/>
      <protection/>
    </xf>
    <xf numFmtId="0" fontId="13" fillId="2" borderId="0" xfId="0" applyFont="1" applyFill="1" applyAlignment="1" applyProtection="1">
      <alignment horizontal="center" vertical="top"/>
      <protection/>
    </xf>
    <xf numFmtId="176" fontId="10" fillId="2" borderId="0" xfId="0" applyNumberFormat="1" applyFont="1" applyFill="1" applyBorder="1" applyAlignment="1" applyProtection="1">
      <alignment/>
      <protection/>
    </xf>
    <xf numFmtId="176" fontId="11" fillId="2" borderId="0" xfId="0" applyNumberFormat="1" applyFont="1" applyFill="1" applyBorder="1" applyAlignment="1" applyProtection="1">
      <alignment/>
      <protection/>
    </xf>
    <xf numFmtId="0" fontId="5" fillId="0" borderId="0" xfId="0" applyFont="1" applyAlignment="1" applyProtection="1">
      <alignment horizontal="right"/>
      <protection/>
    </xf>
    <xf numFmtId="164" fontId="0" fillId="6" borderId="40" xfId="0" applyNumberFormat="1" applyFill="1" applyBorder="1" applyAlignment="1" applyProtection="1">
      <alignment/>
      <protection/>
    </xf>
    <xf numFmtId="177" fontId="0" fillId="6" borderId="62" xfId="0" applyNumberFormat="1" applyFont="1" applyFill="1" applyBorder="1" applyAlignment="1" applyProtection="1">
      <alignment/>
      <protection/>
    </xf>
    <xf numFmtId="0" fontId="0" fillId="2" borderId="0" xfId="0" applyFill="1" applyBorder="1" applyAlignment="1">
      <alignment/>
    </xf>
    <xf numFmtId="177" fontId="0" fillId="0" borderId="69" xfId="0" applyNumberFormat="1" applyFill="1" applyBorder="1" applyAlignment="1" applyProtection="1">
      <alignment/>
      <protection/>
    </xf>
    <xf numFmtId="177" fontId="0" fillId="5" borderId="69" xfId="0" applyNumberFormat="1" applyFill="1" applyBorder="1" applyAlignment="1" applyProtection="1">
      <alignment/>
      <protection/>
    </xf>
    <xf numFmtId="177" fontId="0" fillId="5" borderId="53" xfId="0" applyNumberFormat="1" applyFill="1" applyBorder="1" applyAlignment="1" applyProtection="1">
      <alignment/>
      <protection/>
    </xf>
    <xf numFmtId="0" fontId="12" fillId="2" borderId="0" xfId="0" applyFont="1" applyFill="1" applyAlignment="1" applyProtection="1">
      <alignment horizontal="left"/>
      <protection/>
    </xf>
    <xf numFmtId="0" fontId="13" fillId="2" borderId="0" xfId="0" applyFont="1" applyFill="1" applyAlignment="1" applyProtection="1">
      <alignment horizontal="left" vertical="top"/>
      <protection/>
    </xf>
    <xf numFmtId="0" fontId="13" fillId="2" borderId="0" xfId="0" applyFont="1" applyFill="1" applyAlignment="1" applyProtection="1">
      <alignment horizontal="right" vertical="top"/>
      <protection/>
    </xf>
    <xf numFmtId="0" fontId="13" fillId="2" borderId="0" xfId="0" applyFont="1" applyFill="1" applyAlignment="1" applyProtection="1">
      <alignment horizontal="left"/>
      <protection/>
    </xf>
    <xf numFmtId="9" fontId="0" fillId="3" borderId="1" xfId="0" applyNumberFormat="1" applyFill="1" applyBorder="1" applyAlignment="1" applyProtection="1">
      <alignment horizontal="center"/>
      <protection locked="0"/>
    </xf>
    <xf numFmtId="1" fontId="0" fillId="0" borderId="22" xfId="0" applyNumberFormat="1" applyBorder="1" applyAlignment="1" applyProtection="1">
      <alignment horizontal="center"/>
      <protection/>
    </xf>
    <xf numFmtId="1" fontId="0" fillId="0" borderId="18" xfId="0" applyNumberFormat="1" applyFill="1" applyBorder="1" applyAlignment="1" applyProtection="1">
      <alignment horizontal="center" vertical="top"/>
      <protection/>
    </xf>
    <xf numFmtId="1" fontId="0" fillId="0" borderId="12" xfId="0" applyNumberFormat="1" applyFill="1" applyBorder="1" applyAlignment="1" applyProtection="1">
      <alignment/>
      <protection/>
    </xf>
    <xf numFmtId="0" fontId="0" fillId="0" borderId="25" xfId="0" applyBorder="1" applyAlignment="1" applyProtection="1">
      <alignment horizontal="center"/>
      <protection/>
    </xf>
    <xf numFmtId="0" fontId="0" fillId="0" borderId="32" xfId="0" applyFill="1" applyBorder="1" applyAlignment="1" applyProtection="1">
      <alignment horizontal="center"/>
      <protection/>
    </xf>
    <xf numFmtId="165" fontId="0" fillId="6" borderId="42" xfId="0" applyNumberFormat="1" applyFont="1" applyFill="1" applyBorder="1" applyAlignment="1" applyProtection="1">
      <alignment/>
      <protection/>
    </xf>
    <xf numFmtId="0" fontId="2" fillId="0" borderId="37" xfId="0" applyFont="1" applyFill="1" applyBorder="1" applyAlignment="1" applyProtection="1">
      <alignment horizontal="right"/>
      <protection/>
    </xf>
    <xf numFmtId="0" fontId="2" fillId="0" borderId="67" xfId="0" applyFont="1" applyBorder="1" applyAlignment="1" applyProtection="1">
      <alignment horizontal="right"/>
      <protection/>
    </xf>
    <xf numFmtId="0" fontId="0" fillId="0" borderId="70" xfId="0" applyBorder="1" applyAlignment="1" applyProtection="1">
      <alignment horizontal="left"/>
      <protection/>
    </xf>
    <xf numFmtId="1" fontId="0" fillId="0" borderId="0" xfId="0" applyNumberFormat="1" applyBorder="1" applyAlignment="1" applyProtection="1">
      <alignment horizontal="left"/>
      <protection/>
    </xf>
    <xf numFmtId="1" fontId="0" fillId="0" borderId="0" xfId="0" applyNumberFormat="1" applyBorder="1" applyAlignment="1" applyProtection="1">
      <alignment horizontal="center"/>
      <protection/>
    </xf>
    <xf numFmtId="0" fontId="0" fillId="0" borderId="18" xfId="0" applyBorder="1" applyAlignment="1" applyProtection="1">
      <alignment/>
      <protection/>
    </xf>
    <xf numFmtId="0" fontId="0" fillId="0" borderId="68" xfId="0" applyBorder="1" applyAlignment="1" applyProtection="1">
      <alignment horizontal="lef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left"/>
      <protection/>
    </xf>
    <xf numFmtId="0" fontId="0" fillId="0" borderId="0" xfId="0" applyNumberFormat="1" applyFill="1" applyBorder="1" applyAlignment="1" applyProtection="1">
      <alignment horizontal="center"/>
      <protection/>
    </xf>
    <xf numFmtId="0" fontId="0" fillId="0" borderId="70" xfId="0" applyBorder="1" applyAlignment="1" applyProtection="1">
      <alignment/>
      <protection/>
    </xf>
    <xf numFmtId="0" fontId="0" fillId="0" borderId="37" xfId="0" applyBorder="1" applyAlignment="1" applyProtection="1">
      <alignment/>
      <protection/>
    </xf>
    <xf numFmtId="0" fontId="2" fillId="0" borderId="12" xfId="0" applyFont="1" applyBorder="1" applyAlignment="1" applyProtection="1">
      <alignment horizontal="right"/>
      <protection/>
    </xf>
    <xf numFmtId="0" fontId="2" fillId="0" borderId="68" xfId="0" applyFont="1" applyFill="1" applyBorder="1" applyAlignment="1" applyProtection="1">
      <alignment horizontal="right"/>
      <protection/>
    </xf>
    <xf numFmtId="0" fontId="0" fillId="0" borderId="64" xfId="0" applyBorder="1" applyAlignment="1" applyProtection="1">
      <alignment/>
      <protection/>
    </xf>
    <xf numFmtId="0" fontId="0" fillId="2" borderId="71" xfId="0" applyFill="1" applyBorder="1" applyAlignment="1" applyProtection="1">
      <alignment/>
      <protection locked="0"/>
    </xf>
    <xf numFmtId="0" fontId="0" fillId="0" borderId="64" xfId="0" applyBorder="1" applyAlignment="1" applyProtection="1">
      <alignment horizontal="left"/>
      <protection/>
    </xf>
    <xf numFmtId="0" fontId="0" fillId="3" borderId="1" xfId="0" applyFill="1" applyBorder="1" applyAlignment="1" applyProtection="1">
      <alignment horizontal="right"/>
      <protection locked="0"/>
    </xf>
    <xf numFmtId="0" fontId="0" fillId="2" borderId="1" xfId="0" applyFill="1" applyBorder="1" applyAlignment="1" applyProtection="1">
      <alignment horizontal="left"/>
      <protection locked="0"/>
    </xf>
    <xf numFmtId="0" fontId="13" fillId="2" borderId="0" xfId="0" applyFont="1" applyFill="1" applyAlignment="1" applyProtection="1">
      <alignment horizontal="center"/>
      <protection/>
    </xf>
    <xf numFmtId="1" fontId="0" fillId="6" borderId="40" xfId="0" applyNumberFormat="1" applyFont="1" applyFill="1" applyBorder="1" applyAlignment="1" applyProtection="1">
      <alignment horizontal="right"/>
      <protection/>
    </xf>
    <xf numFmtId="0" fontId="13" fillId="2" borderId="0" xfId="0" applyFont="1" applyFill="1" applyAlignment="1" applyProtection="1">
      <alignment horizontal="right"/>
      <protection/>
    </xf>
    <xf numFmtId="0" fontId="0" fillId="0" borderId="68" xfId="0" applyFill="1" applyBorder="1" applyAlignment="1" applyProtection="1">
      <alignment/>
      <protection/>
    </xf>
    <xf numFmtId="170" fontId="0" fillId="0" borderId="68" xfId="0" applyNumberFormat="1" applyFill="1" applyBorder="1" applyAlignment="1" applyProtection="1">
      <alignment/>
      <protection/>
    </xf>
    <xf numFmtId="0" fontId="0" fillId="0" borderId="68" xfId="0" applyFill="1" applyBorder="1" applyAlignment="1" applyProtection="1">
      <alignment horizontal="center"/>
      <protection/>
    </xf>
    <xf numFmtId="0" fontId="0" fillId="3" borderId="1" xfId="0" applyNumberFormat="1" applyFill="1" applyBorder="1" applyAlignment="1" applyProtection="1">
      <alignment horizontal="right"/>
      <protection locked="0"/>
    </xf>
    <xf numFmtId="179" fontId="0" fillId="2" borderId="1" xfId="0" applyNumberFormat="1" applyFill="1" applyBorder="1" applyAlignment="1" applyProtection="1">
      <alignment/>
      <protection locked="0"/>
    </xf>
    <xf numFmtId="0" fontId="2" fillId="0" borderId="0" xfId="0" applyFont="1" applyFill="1" applyBorder="1" applyAlignment="1" applyProtection="1">
      <alignment horizontal="center"/>
      <protection/>
    </xf>
    <xf numFmtId="0" fontId="18" fillId="2" borderId="1" xfId="0" applyFont="1" applyFill="1" applyBorder="1" applyAlignment="1" applyProtection="1">
      <alignment horizontal="center"/>
      <protection locked="0"/>
    </xf>
    <xf numFmtId="177" fontId="0" fillId="5" borderId="69" xfId="0" applyNumberFormat="1" applyFont="1" applyFill="1" applyBorder="1" applyAlignment="1" applyProtection="1" quotePrefix="1">
      <alignment/>
      <protection/>
    </xf>
    <xf numFmtId="177" fontId="0" fillId="5" borderId="69" xfId="0" applyNumberFormat="1" applyFont="1" applyFill="1" applyBorder="1" applyAlignment="1" applyProtection="1">
      <alignment/>
      <protection/>
    </xf>
    <xf numFmtId="9" fontId="0" fillId="2" borderId="46" xfId="0" applyNumberFormat="1" applyFont="1" applyFill="1" applyBorder="1" applyAlignment="1" applyProtection="1">
      <alignment/>
      <protection locked="0"/>
    </xf>
    <xf numFmtId="0" fontId="0" fillId="2" borderId="12" xfId="0" applyFont="1" applyFill="1" applyBorder="1" applyAlignment="1" applyProtection="1">
      <alignment/>
      <protection locked="0"/>
    </xf>
    <xf numFmtId="165" fontId="0" fillId="0" borderId="15" xfId="0" applyNumberFormat="1" applyFont="1" applyFill="1" applyBorder="1" applyAlignment="1" applyProtection="1">
      <alignment/>
      <protection/>
    </xf>
    <xf numFmtId="165" fontId="0" fillId="0" borderId="64" xfId="0" applyNumberFormat="1" applyBorder="1" applyAlignment="1" applyProtection="1">
      <alignment/>
      <protection/>
    </xf>
    <xf numFmtId="165" fontId="0" fillId="0" borderId="65" xfId="0" applyNumberFormat="1" applyBorder="1" applyAlignment="1" applyProtection="1">
      <alignment/>
      <protection/>
    </xf>
    <xf numFmtId="165" fontId="0" fillId="0" borderId="46" xfId="0" applyNumberFormat="1" applyBorder="1" applyAlignment="1" applyProtection="1">
      <alignment/>
      <protection/>
    </xf>
    <xf numFmtId="165" fontId="2" fillId="7" borderId="56" xfId="0" applyNumberFormat="1" applyFont="1" applyFill="1" applyBorder="1" applyAlignment="1" applyProtection="1">
      <alignment/>
      <protection/>
    </xf>
    <xf numFmtId="165" fontId="2" fillId="7" borderId="49" xfId="0" applyNumberFormat="1" applyFont="1" applyFill="1" applyBorder="1" applyAlignment="1" applyProtection="1">
      <alignment/>
      <protection/>
    </xf>
    <xf numFmtId="165" fontId="2" fillId="7" borderId="46" xfId="0" applyNumberFormat="1" applyFont="1" applyFill="1" applyBorder="1" applyAlignment="1" applyProtection="1">
      <alignment/>
      <protection/>
    </xf>
    <xf numFmtId="165" fontId="0" fillId="0" borderId="56" xfId="0" applyNumberFormat="1" applyBorder="1" applyAlignment="1" applyProtection="1">
      <alignment/>
      <protection/>
    </xf>
    <xf numFmtId="165" fontId="2" fillId="7" borderId="45" xfId="0" applyNumberFormat="1" applyFont="1" applyFill="1" applyBorder="1" applyAlignment="1" applyProtection="1">
      <alignment/>
      <protection/>
    </xf>
    <xf numFmtId="165" fontId="0" fillId="0" borderId="62" xfId="0" applyNumberFormat="1" applyBorder="1" applyAlignment="1" applyProtection="1">
      <alignment vertical="center"/>
      <protection/>
    </xf>
    <xf numFmtId="2" fontId="2" fillId="7" borderId="70" xfId="0" applyNumberFormat="1" applyFont="1" applyFill="1" applyBorder="1" applyAlignment="1" applyProtection="1">
      <alignment/>
      <protection/>
    </xf>
    <xf numFmtId="2" fontId="2" fillId="7" borderId="72" xfId="0" applyNumberFormat="1" applyFont="1" applyFill="1" applyBorder="1" applyAlignment="1" applyProtection="1">
      <alignment/>
      <protection/>
    </xf>
    <xf numFmtId="164" fontId="2" fillId="8" borderId="19" xfId="0" applyNumberFormat="1" applyFont="1" applyFill="1" applyBorder="1" applyAlignment="1" applyProtection="1">
      <alignment horizontal="center"/>
      <protection/>
    </xf>
    <xf numFmtId="2" fontId="2" fillId="8" borderId="73" xfId="0" applyNumberFormat="1" applyFont="1" applyFill="1" applyBorder="1" applyAlignment="1" applyProtection="1">
      <alignment horizontal="center"/>
      <protection/>
    </xf>
    <xf numFmtId="165" fontId="2" fillId="8" borderId="64" xfId="0" applyNumberFormat="1" applyFont="1" applyFill="1" applyBorder="1" applyAlignment="1" applyProtection="1">
      <alignment/>
      <protection/>
    </xf>
    <xf numFmtId="165" fontId="2" fillId="8" borderId="55" xfId="0" applyNumberFormat="1" applyFont="1" applyFill="1" applyBorder="1" applyAlignment="1" applyProtection="1">
      <alignment/>
      <protection/>
    </xf>
    <xf numFmtId="165" fontId="2" fillId="8" borderId="46" xfId="0" applyNumberFormat="1" applyFont="1" applyFill="1" applyBorder="1" applyAlignment="1" applyProtection="1">
      <alignment/>
      <protection/>
    </xf>
    <xf numFmtId="165" fontId="2" fillId="8" borderId="49" xfId="0" applyNumberFormat="1" applyFont="1" applyFill="1" applyBorder="1" applyAlignment="1" applyProtection="1">
      <alignment/>
      <protection/>
    </xf>
    <xf numFmtId="165" fontId="2" fillId="8" borderId="63" xfId="0" applyNumberFormat="1" applyFont="1" applyFill="1" applyBorder="1" applyAlignment="1" applyProtection="1">
      <alignment vertical="center"/>
      <protection/>
    </xf>
    <xf numFmtId="165" fontId="2" fillId="8" borderId="56" xfId="0" applyNumberFormat="1" applyFont="1" applyFill="1" applyBorder="1" applyAlignment="1" applyProtection="1">
      <alignment/>
      <protection/>
    </xf>
    <xf numFmtId="165" fontId="2" fillId="8" borderId="56" xfId="0" applyNumberFormat="1" applyFont="1" applyFill="1" applyBorder="1" applyAlignment="1" applyProtection="1">
      <alignment/>
      <protection/>
    </xf>
    <xf numFmtId="165" fontId="2" fillId="8" borderId="74" xfId="0" applyNumberFormat="1" applyFont="1" applyFill="1" applyBorder="1" applyAlignment="1" applyProtection="1">
      <alignment/>
      <protection/>
    </xf>
    <xf numFmtId="165" fontId="2" fillId="8" borderId="46" xfId="0" applyNumberFormat="1" applyFont="1" applyFill="1" applyBorder="1" applyAlignment="1" applyProtection="1">
      <alignment/>
      <protection/>
    </xf>
    <xf numFmtId="165" fontId="2" fillId="8" borderId="49" xfId="0" applyNumberFormat="1" applyFont="1" applyFill="1" applyBorder="1" applyAlignment="1" applyProtection="1">
      <alignment/>
      <protection/>
    </xf>
    <xf numFmtId="165" fontId="2" fillId="8" borderId="75" xfId="0" applyNumberFormat="1" applyFont="1" applyFill="1" applyBorder="1" applyAlignment="1" applyProtection="1">
      <alignment/>
      <protection/>
    </xf>
    <xf numFmtId="2" fontId="2" fillId="8" borderId="76" xfId="0" applyNumberFormat="1" applyFont="1" applyFill="1" applyBorder="1" applyAlignment="1" applyProtection="1">
      <alignment/>
      <protection/>
    </xf>
    <xf numFmtId="2" fontId="2" fillId="8" borderId="77" xfId="0" applyNumberFormat="1" applyFont="1" applyFill="1" applyBorder="1" applyAlignment="1" applyProtection="1">
      <alignment/>
      <protection/>
    </xf>
    <xf numFmtId="0" fontId="0" fillId="0" borderId="37" xfId="0" applyFill="1" applyBorder="1" applyAlignment="1" applyProtection="1">
      <alignment horizontal="center" vertical="top"/>
      <protection/>
    </xf>
    <xf numFmtId="1" fontId="0" fillId="0" borderId="60" xfId="0" applyNumberFormat="1" applyFont="1" applyFill="1" applyBorder="1" applyAlignment="1" applyProtection="1">
      <alignment horizontal="right"/>
      <protection/>
    </xf>
    <xf numFmtId="0" fontId="19" fillId="0" borderId="0" xfId="0" applyFont="1" applyAlignment="1" applyProtection="1">
      <alignment horizontal="right"/>
      <protection/>
    </xf>
    <xf numFmtId="0" fontId="0" fillId="0" borderId="64" xfId="0" applyFill="1" applyBorder="1" applyAlignment="1" applyProtection="1">
      <alignment/>
      <protection/>
    </xf>
    <xf numFmtId="9" fontId="0" fillId="0" borderId="68" xfId="0" applyNumberFormat="1" applyFill="1" applyBorder="1" applyAlignment="1" applyProtection="1">
      <alignment/>
      <protection/>
    </xf>
    <xf numFmtId="9" fontId="0" fillId="2" borderId="68" xfId="0" applyNumberFormat="1" applyFont="1" applyFill="1" applyBorder="1" applyAlignment="1" applyProtection="1">
      <alignment/>
      <protection locked="0"/>
    </xf>
    <xf numFmtId="9" fontId="0" fillId="2" borderId="68" xfId="0" applyNumberFormat="1" applyFill="1" applyBorder="1" applyAlignment="1" applyProtection="1">
      <alignment/>
      <protection locked="0"/>
    </xf>
    <xf numFmtId="9" fontId="0" fillId="2" borderId="78" xfId="0" applyNumberFormat="1" applyFill="1" applyBorder="1" applyAlignment="1" applyProtection="1">
      <alignment/>
      <protection locked="0"/>
    </xf>
    <xf numFmtId="0" fontId="0" fillId="2" borderId="0" xfId="0" applyFill="1" applyBorder="1" applyAlignment="1" applyProtection="1">
      <alignment horizontal="center"/>
      <protection/>
    </xf>
    <xf numFmtId="176" fontId="15" fillId="2" borderId="0" xfId="0" applyNumberFormat="1" applyFont="1" applyFill="1" applyBorder="1" applyAlignment="1" applyProtection="1">
      <alignment/>
      <protection/>
    </xf>
    <xf numFmtId="0" fontId="0" fillId="2" borderId="10" xfId="0" applyFill="1" applyBorder="1" applyAlignment="1" applyProtection="1">
      <alignment horizontal="left"/>
      <protection locked="0"/>
    </xf>
    <xf numFmtId="9" fontId="0" fillId="6" borderId="40" xfId="0" applyNumberFormat="1" applyFill="1" applyBorder="1" applyAlignment="1" applyProtection="1">
      <alignment/>
      <protection/>
    </xf>
    <xf numFmtId="9" fontId="0" fillId="0" borderId="60" xfId="0" applyNumberFormat="1" applyFill="1" applyBorder="1" applyAlignment="1" applyProtection="1">
      <alignment/>
      <protection/>
    </xf>
    <xf numFmtId="9" fontId="0" fillId="0" borderId="1" xfId="0" applyNumberFormat="1" applyFill="1" applyBorder="1" applyAlignment="1" applyProtection="1">
      <alignment/>
      <protection/>
    </xf>
    <xf numFmtId="9" fontId="0" fillId="0" borderId="17" xfId="0" applyNumberFormat="1" applyFill="1" applyBorder="1" applyAlignment="1" applyProtection="1">
      <alignment/>
      <protection/>
    </xf>
    <xf numFmtId="2" fontId="2" fillId="0" borderId="65" xfId="0" applyNumberFormat="1" applyFont="1" applyBorder="1" applyAlignment="1" applyProtection="1">
      <alignment horizontal="left" vertical="center"/>
      <protection/>
    </xf>
    <xf numFmtId="2" fontId="2" fillId="0" borderId="79" xfId="0" applyNumberFormat="1" applyFont="1" applyBorder="1" applyAlignment="1" applyProtection="1">
      <alignment horizontal="center" vertical="center"/>
      <protection/>
    </xf>
    <xf numFmtId="0" fontId="0" fillId="0" borderId="80" xfId="0" applyFill="1" applyBorder="1" applyAlignment="1" applyProtection="1">
      <alignment horizontal="center" vertical="top"/>
      <protection/>
    </xf>
    <xf numFmtId="0" fontId="0" fillId="0" borderId="18" xfId="0" applyFill="1" applyBorder="1" applyAlignment="1" applyProtection="1">
      <alignment horizontal="center" vertical="top"/>
      <protection/>
    </xf>
    <xf numFmtId="0" fontId="0" fillId="5" borderId="81" xfId="0" applyFill="1" applyBorder="1" applyAlignment="1" applyProtection="1">
      <alignment horizontal="center" vertical="top" wrapText="1"/>
      <protection/>
    </xf>
    <xf numFmtId="0" fontId="0" fillId="5" borderId="33" xfId="0" applyFill="1" applyBorder="1" applyAlignment="1" applyProtection="1">
      <alignment horizontal="center" vertical="top" wrapText="1"/>
      <protection/>
    </xf>
    <xf numFmtId="0" fontId="0" fillId="0" borderId="82" xfId="0" applyFill="1" applyBorder="1" applyAlignment="1" applyProtection="1">
      <alignment horizontal="center" vertical="top" wrapText="1"/>
      <protection/>
    </xf>
    <xf numFmtId="0" fontId="0" fillId="0" borderId="34" xfId="0" applyFill="1" applyBorder="1" applyAlignment="1" applyProtection="1">
      <alignment horizontal="center" vertical="top" wrapText="1"/>
      <protection/>
    </xf>
    <xf numFmtId="0" fontId="0" fillId="0" borderId="83" xfId="0" applyFill="1" applyBorder="1" applyAlignment="1" applyProtection="1">
      <alignment horizontal="center" vertical="top"/>
      <protection/>
    </xf>
    <xf numFmtId="0" fontId="0" fillId="0" borderId="84" xfId="0" applyFill="1" applyBorder="1" applyAlignment="1" applyProtection="1">
      <alignment horizontal="center" vertical="top"/>
      <protection/>
    </xf>
    <xf numFmtId="0" fontId="0" fillId="0" borderId="85" xfId="0" applyBorder="1" applyAlignment="1" applyProtection="1">
      <alignment horizontal="center" vertical="top"/>
      <protection/>
    </xf>
    <xf numFmtId="0" fontId="0" fillId="0" borderId="34" xfId="0" applyFill="1" applyBorder="1" applyAlignment="1" applyProtection="1">
      <alignment horizontal="center" vertical="top"/>
      <protection/>
    </xf>
    <xf numFmtId="0" fontId="0" fillId="0" borderId="38" xfId="0" applyFill="1" applyBorder="1" applyAlignment="1" applyProtection="1">
      <alignment horizontal="center" vertical="top"/>
      <protection/>
    </xf>
    <xf numFmtId="0" fontId="0" fillId="0" borderId="37" xfId="0" applyFill="1" applyBorder="1" applyAlignment="1" applyProtection="1">
      <alignment horizontal="center" vertical="top"/>
      <protection/>
    </xf>
    <xf numFmtId="0" fontId="0" fillId="0" borderId="86" xfId="0" applyFill="1" applyBorder="1" applyAlignment="1" applyProtection="1">
      <alignment horizontal="center" vertical="top"/>
      <protection/>
    </xf>
    <xf numFmtId="2" fontId="0" fillId="0" borderId="2" xfId="0" applyNumberFormat="1" applyFont="1" applyBorder="1" applyAlignment="1" applyProtection="1">
      <alignment horizontal="right" vertical="center"/>
      <protection/>
    </xf>
    <xf numFmtId="2" fontId="0" fillId="0" borderId="1" xfId="0" applyNumberFormat="1" applyFont="1" applyBorder="1" applyAlignment="1" applyProtection="1">
      <alignment horizontal="right" vertical="center"/>
      <protection/>
    </xf>
    <xf numFmtId="2" fontId="0" fillId="0" borderId="56" xfId="0" applyNumberFormat="1" applyFont="1" applyBorder="1" applyAlignment="1" applyProtection="1">
      <alignment horizontal="right" vertical="center"/>
      <protection/>
    </xf>
    <xf numFmtId="0" fontId="2" fillId="0" borderId="84" xfId="0" applyFont="1" applyFill="1" applyBorder="1" applyAlignment="1" applyProtection="1">
      <alignment horizontal="center"/>
      <protection/>
    </xf>
    <xf numFmtId="0" fontId="2" fillId="0" borderId="85" xfId="0" applyFont="1" applyFill="1" applyBorder="1" applyAlignment="1" applyProtection="1">
      <alignment horizontal="center"/>
      <protection/>
    </xf>
    <xf numFmtId="0" fontId="2" fillId="0" borderId="86" xfId="0" applyFont="1" applyFill="1" applyBorder="1" applyAlignment="1" applyProtection="1">
      <alignment horizontal="center"/>
      <protection/>
    </xf>
    <xf numFmtId="2" fontId="2" fillId="0" borderId="9" xfId="0" applyNumberFormat="1" applyFont="1" applyBorder="1" applyAlignment="1" applyProtection="1">
      <alignment horizontal="left" vertical="center"/>
      <protection/>
    </xf>
    <xf numFmtId="2" fontId="2" fillId="0" borderId="10" xfId="0" applyNumberFormat="1" applyFont="1" applyBorder="1" applyAlignment="1" applyProtection="1">
      <alignment horizontal="left" vertical="center"/>
      <protection/>
    </xf>
    <xf numFmtId="2" fontId="2" fillId="0" borderId="82" xfId="0" applyNumberFormat="1" applyFont="1" applyBorder="1" applyAlignment="1" applyProtection="1">
      <alignment horizontal="center" vertical="center"/>
      <protection/>
    </xf>
    <xf numFmtId="2" fontId="2" fillId="0" borderId="31" xfId="0" applyNumberFormat="1" applyFont="1" applyBorder="1" applyAlignment="1" applyProtection="1">
      <alignment horizontal="center" vertical="center"/>
      <protection/>
    </xf>
    <xf numFmtId="2" fontId="0" fillId="0" borderId="87" xfId="0" applyNumberFormat="1" applyFont="1" applyBorder="1" applyAlignment="1" applyProtection="1">
      <alignment horizontal="center" vertical="center"/>
      <protection/>
    </xf>
    <xf numFmtId="2" fontId="0" fillId="0" borderId="88" xfId="0" applyNumberFormat="1" applyFont="1" applyBorder="1" applyAlignment="1" applyProtection="1">
      <alignment horizontal="center" vertical="center"/>
      <protection/>
    </xf>
    <xf numFmtId="2" fontId="0" fillId="0" borderId="89" xfId="0" applyNumberFormat="1" applyFont="1" applyBorder="1" applyAlignment="1" applyProtection="1">
      <alignment horizontal="center" vertical="center"/>
      <protection/>
    </xf>
    <xf numFmtId="2" fontId="2" fillId="0" borderId="90" xfId="0" applyNumberFormat="1" applyFont="1" applyBorder="1" applyAlignment="1" applyProtection="1">
      <alignment horizontal="left" vertical="center"/>
      <protection/>
    </xf>
    <xf numFmtId="2" fontId="2" fillId="0" borderId="19" xfId="0" applyNumberFormat="1" applyFont="1" applyBorder="1" applyAlignment="1" applyProtection="1">
      <alignment horizontal="left" vertical="center"/>
      <protection/>
    </xf>
    <xf numFmtId="2" fontId="2" fillId="0" borderId="91" xfId="0" applyNumberFormat="1" applyFont="1" applyBorder="1" applyAlignment="1" applyProtection="1">
      <alignment horizontal="left" vertical="center"/>
      <protection/>
    </xf>
    <xf numFmtId="2" fontId="0" fillId="0" borderId="92" xfId="0" applyNumberFormat="1" applyFont="1" applyBorder="1" applyAlignment="1" applyProtection="1">
      <alignment horizontal="right" vertical="center"/>
      <protection/>
    </xf>
    <xf numFmtId="2" fontId="0" fillId="0" borderId="93" xfId="0" applyNumberFormat="1" applyFont="1" applyBorder="1" applyAlignment="1" applyProtection="1">
      <alignment horizontal="right" vertical="center"/>
      <protection/>
    </xf>
    <xf numFmtId="2" fontId="0" fillId="0" borderId="51" xfId="0" applyNumberFormat="1" applyFont="1" applyBorder="1" applyAlignment="1" applyProtection="1">
      <alignment horizontal="right" vertical="center"/>
      <protection/>
    </xf>
    <xf numFmtId="2" fontId="0" fillId="0" borderId="94" xfId="0" applyNumberFormat="1" applyFont="1" applyBorder="1" applyAlignment="1" applyProtection="1">
      <alignment horizontal="right" vertical="center"/>
      <protection/>
    </xf>
    <xf numFmtId="2" fontId="0" fillId="0" borderId="71" xfId="0" applyNumberFormat="1" applyFont="1" applyBorder="1" applyAlignment="1" applyProtection="1">
      <alignment horizontal="right" vertical="center"/>
      <protection/>
    </xf>
    <xf numFmtId="2" fontId="0" fillId="0" borderId="74" xfId="0" applyNumberFormat="1" applyFont="1" applyBorder="1" applyAlignment="1" applyProtection="1">
      <alignment horizontal="right" vertical="center"/>
      <protection/>
    </xf>
    <xf numFmtId="2" fontId="2" fillId="0" borderId="95" xfId="0" applyNumberFormat="1" applyFont="1" applyBorder="1" applyAlignment="1" applyProtection="1">
      <alignment horizontal="left" vertical="center"/>
      <protection/>
    </xf>
    <xf numFmtId="2" fontId="2" fillId="0" borderId="68" xfId="0" applyNumberFormat="1" applyFont="1" applyBorder="1" applyAlignment="1" applyProtection="1">
      <alignment horizontal="left" vertical="center"/>
      <protection/>
    </xf>
    <xf numFmtId="2" fontId="2" fillId="0" borderId="96" xfId="0" applyNumberFormat="1" applyFont="1" applyBorder="1" applyAlignment="1" applyProtection="1">
      <alignment horizontal="left" vertical="center"/>
      <protection/>
    </xf>
    <xf numFmtId="2" fontId="0" fillId="0" borderId="39" xfId="0" applyNumberFormat="1" applyFont="1" applyBorder="1" applyAlignment="1" applyProtection="1">
      <alignment horizontal="right" vertical="center"/>
      <protection/>
    </xf>
    <xf numFmtId="2" fontId="0" fillId="0" borderId="40" xfId="0" applyNumberFormat="1" applyFont="1" applyBorder="1" applyAlignment="1" applyProtection="1">
      <alignment horizontal="right" vertical="center"/>
      <protection/>
    </xf>
    <xf numFmtId="2" fontId="0" fillId="0" borderId="62" xfId="0" applyNumberFormat="1" applyFont="1" applyBorder="1" applyAlignment="1" applyProtection="1">
      <alignment horizontal="right" vertical="center"/>
      <protection/>
    </xf>
    <xf numFmtId="0" fontId="0" fillId="2" borderId="11" xfId="0" applyFill="1" applyBorder="1" applyAlignment="1" applyProtection="1">
      <alignment horizontal="center"/>
      <protection locked="0"/>
    </xf>
    <xf numFmtId="0" fontId="0" fillId="2" borderId="46" xfId="0" applyFill="1" applyBorder="1" applyAlignment="1" applyProtection="1">
      <alignment horizontal="center"/>
      <protection locked="0"/>
    </xf>
    <xf numFmtId="0" fontId="0" fillId="2" borderId="11" xfId="0" applyFill="1" applyBorder="1" applyAlignment="1" applyProtection="1">
      <alignment horizontal="left"/>
      <protection locked="0"/>
    </xf>
    <xf numFmtId="0" fontId="0" fillId="2" borderId="97" xfId="0" applyFill="1" applyBorder="1" applyAlignment="1" applyProtection="1">
      <alignment horizontal="left"/>
      <protection locked="0"/>
    </xf>
    <xf numFmtId="0" fontId="0" fillId="2" borderId="46" xfId="0" applyFill="1" applyBorder="1" applyAlignment="1" applyProtection="1">
      <alignment horizontal="left"/>
      <protection locked="0"/>
    </xf>
    <xf numFmtId="0" fontId="13" fillId="2" borderId="67" xfId="0" applyFont="1" applyFill="1" applyBorder="1" applyAlignment="1" applyProtection="1">
      <alignment horizontal="center" vertical="top"/>
      <protection/>
    </xf>
    <xf numFmtId="14" fontId="10" fillId="2" borderId="68" xfId="0" applyNumberFormat="1" applyFont="1" applyFill="1" applyBorder="1" applyAlignment="1" applyProtection="1">
      <alignment horizontal="center"/>
      <protection/>
    </xf>
    <xf numFmtId="0" fontId="10" fillId="2" borderId="68" xfId="0" applyNumberFormat="1" applyFont="1" applyFill="1" applyBorder="1" applyAlignment="1" applyProtection="1">
      <alignment horizontal="center"/>
      <protection/>
    </xf>
    <xf numFmtId="176" fontId="15" fillId="2" borderId="68" xfId="0" applyNumberFormat="1" applyFont="1" applyFill="1" applyBorder="1" applyAlignment="1" applyProtection="1">
      <alignment/>
      <protection/>
    </xf>
    <xf numFmtId="0" fontId="9" fillId="0" borderId="0" xfId="0" applyFont="1" applyAlignment="1" applyProtection="1">
      <alignment horizontal="center"/>
      <protection/>
    </xf>
    <xf numFmtId="0" fontId="14" fillId="0" borderId="0" xfId="0" applyFont="1" applyAlignment="1" applyProtection="1">
      <alignment/>
      <protection/>
    </xf>
    <xf numFmtId="0" fontId="0" fillId="2" borderId="68" xfId="0" applyFill="1" applyBorder="1" applyAlignment="1" applyProtection="1">
      <alignment horizontal="center"/>
      <protection/>
    </xf>
    <xf numFmtId="0" fontId="0" fillId="0" borderId="81" xfId="0" applyFill="1" applyBorder="1" applyAlignment="1" applyProtection="1">
      <alignment horizontal="center" vertical="top"/>
      <protection/>
    </xf>
    <xf numFmtId="0" fontId="0" fillId="0" borderId="98" xfId="0" applyFill="1" applyBorder="1" applyAlignment="1" applyProtection="1">
      <alignment horizontal="center" vertical="top"/>
      <protection/>
    </xf>
    <xf numFmtId="0" fontId="0" fillId="0" borderId="82" xfId="0" applyFill="1" applyBorder="1" applyAlignment="1" applyProtection="1">
      <alignment horizontal="center" vertical="top"/>
      <protection/>
    </xf>
    <xf numFmtId="0" fontId="0" fillId="0" borderId="79" xfId="0" applyFill="1" applyBorder="1" applyAlignment="1" applyProtection="1">
      <alignment horizontal="center" vertical="top"/>
      <protection/>
    </xf>
    <xf numFmtId="0" fontId="0" fillId="0" borderId="36" xfId="0" applyFill="1" applyBorder="1" applyAlignment="1" applyProtection="1">
      <alignment horizontal="center" vertical="top"/>
      <protection/>
    </xf>
    <xf numFmtId="169" fontId="0" fillId="2" borderId="66" xfId="0" applyNumberFormat="1" applyFill="1" applyBorder="1" applyAlignment="1" applyProtection="1">
      <alignment horizontal="center"/>
      <protection locked="0"/>
    </xf>
    <xf numFmtId="169" fontId="0" fillId="2" borderId="46"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locked="0"/>
    </xf>
    <xf numFmtId="0" fontId="0" fillId="2" borderId="97" xfId="0" applyFont="1" applyFill="1" applyBorder="1" applyAlignment="1" applyProtection="1">
      <alignment horizontal="left"/>
      <protection locked="0"/>
    </xf>
    <xf numFmtId="0" fontId="0" fillId="2" borderId="46" xfId="0" applyFont="1" applyFill="1" applyBorder="1" applyAlignment="1" applyProtection="1">
      <alignment horizontal="left"/>
      <protection locked="0"/>
    </xf>
    <xf numFmtId="0" fontId="0" fillId="3" borderId="11" xfId="0" applyFill="1" applyBorder="1" applyAlignment="1" applyProtection="1">
      <alignment/>
      <protection locked="0"/>
    </xf>
    <xf numFmtId="0" fontId="0" fillId="3" borderId="46" xfId="0" applyFill="1" applyBorder="1" applyAlignment="1" applyProtection="1">
      <alignment/>
      <protection locked="0"/>
    </xf>
    <xf numFmtId="2" fontId="2" fillId="0" borderId="99" xfId="0" applyNumberFormat="1" applyFont="1" applyBorder="1" applyAlignment="1" applyProtection="1">
      <alignment vertical="center"/>
      <protection/>
    </xf>
    <xf numFmtId="2" fontId="2" fillId="0" borderId="72" xfId="0" applyNumberFormat="1" applyFont="1" applyBorder="1" applyAlignment="1" applyProtection="1">
      <alignment vertical="center"/>
      <protection/>
    </xf>
    <xf numFmtId="0" fontId="0" fillId="2" borderId="70" xfId="0" applyFill="1" applyBorder="1" applyAlignment="1" applyProtection="1">
      <alignment horizontal="left"/>
      <protection locked="0"/>
    </xf>
    <xf numFmtId="169" fontId="0" fillId="2" borderId="11" xfId="0" applyNumberFormat="1" applyFill="1" applyBorder="1" applyAlignment="1" applyProtection="1">
      <alignment horizontal="center"/>
      <protection locked="0"/>
    </xf>
    <xf numFmtId="0" fontId="6" fillId="0" borderId="100" xfId="0" applyFont="1" applyBorder="1" applyAlignment="1">
      <alignment horizontal="center"/>
    </xf>
    <xf numFmtId="0" fontId="6" fillId="0" borderId="101" xfId="0" applyFont="1" applyBorder="1" applyAlignment="1">
      <alignment horizontal="center"/>
    </xf>
    <xf numFmtId="0" fontId="6" fillId="0" borderId="102" xfId="0" applyFont="1" applyBorder="1" applyAlignment="1">
      <alignment horizontal="center"/>
    </xf>
    <xf numFmtId="0" fontId="0" fillId="0" borderId="4" xfId="0" applyBorder="1" applyAlignment="1">
      <alignment horizontal="center"/>
    </xf>
    <xf numFmtId="0" fontId="0" fillId="0" borderId="0" xfId="0" applyBorder="1" applyAlignment="1">
      <alignment/>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26</xdr:row>
      <xdr:rowOff>28575</xdr:rowOff>
    </xdr:from>
    <xdr:to>
      <xdr:col>4</xdr:col>
      <xdr:colOff>0</xdr:colOff>
      <xdr:row>33</xdr:row>
      <xdr:rowOff>95250</xdr:rowOff>
    </xdr:to>
    <xdr:pic>
      <xdr:nvPicPr>
        <xdr:cNvPr id="1" name="Picture 2"/>
        <xdr:cNvPicPr preferRelativeResize="1">
          <a:picLocks noChangeAspect="1"/>
        </xdr:cNvPicPr>
      </xdr:nvPicPr>
      <xdr:blipFill>
        <a:blip r:embed="rId1"/>
        <a:stretch>
          <a:fillRect/>
        </a:stretch>
      </xdr:blipFill>
      <xdr:spPr>
        <a:xfrm>
          <a:off x="1114425" y="4410075"/>
          <a:ext cx="13620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workbookViewId="0" topLeftCell="A34">
      <selection activeCell="M31" sqref="M31"/>
    </sheetView>
  </sheetViews>
  <sheetFormatPr defaultColWidth="9.140625" defaultRowHeight="12.75"/>
  <sheetData/>
  <printOptions horizontalCentered="1" verticalCentered="1"/>
  <pageMargins left="0.25" right="0.25" top="0.25" bottom="0.25" header="0.5" footer="0.5"/>
  <pageSetup fitToHeight="2" fitToWidth="1" horizontalDpi="600" verticalDpi="600" orientation="portrait" scale="94" r:id="rId3"/>
  <legacyDrawing r:id="rId2"/>
  <oleObjects>
    <oleObject progId="Word.Document.8" shapeId="2076840" r:id="rId1"/>
  </oleObjects>
</worksheet>
</file>

<file path=xl/worksheets/sheet2.xml><?xml version="1.0" encoding="utf-8"?>
<worksheet xmlns="http://schemas.openxmlformats.org/spreadsheetml/2006/main" xmlns:r="http://schemas.openxmlformats.org/officeDocument/2006/relationships">
  <sheetPr>
    <pageSetUpPr fitToPage="1"/>
  </sheetPr>
  <dimension ref="A1:Y59"/>
  <sheetViews>
    <sheetView showGridLines="0" zoomScale="70" zoomScaleNormal="70" workbookViewId="0" topLeftCell="A13">
      <selection activeCell="A1" sqref="A1"/>
    </sheetView>
  </sheetViews>
  <sheetFormatPr defaultColWidth="9.140625" defaultRowHeight="12.75"/>
  <cols>
    <col min="1" max="1" width="39.8515625" style="33" customWidth="1"/>
    <col min="2" max="2" width="16.140625" style="33" customWidth="1"/>
    <col min="3" max="3" width="12.28125" style="41" bestFit="1" customWidth="1"/>
    <col min="4" max="4" width="11.28125" style="41" customWidth="1"/>
    <col min="5" max="5" width="12.140625" style="33" customWidth="1"/>
    <col min="6" max="6" width="7.57421875" style="33" bestFit="1" customWidth="1"/>
    <col min="7" max="8" width="10.28125" style="33" customWidth="1"/>
    <col min="9" max="9" width="9.8515625" style="33" customWidth="1"/>
    <col min="10" max="10" width="8.7109375" style="33" bestFit="1" customWidth="1"/>
    <col min="11" max="11" width="9.140625" style="33" customWidth="1"/>
    <col min="12" max="12" width="12.00390625" style="33" customWidth="1"/>
    <col min="13" max="13" width="11.421875" style="39" customWidth="1"/>
    <col min="14" max="14" width="11.140625" style="40" bestFit="1" customWidth="1"/>
    <col min="15" max="15" width="11.7109375" style="40" customWidth="1"/>
    <col min="16" max="18" width="12.00390625" style="33" customWidth="1"/>
    <col min="19" max="19" width="16.28125" style="33" customWidth="1"/>
    <col min="20" max="21" width="14.7109375" style="33" bestFit="1" customWidth="1"/>
    <col min="22" max="22" width="9.57421875" style="33" bestFit="1" customWidth="1"/>
    <col min="23" max="23" width="17.140625" style="33" bestFit="1" customWidth="1"/>
    <col min="24" max="24" width="8.7109375" style="33" bestFit="1" customWidth="1"/>
    <col min="25" max="16384" width="9.140625" style="33" customWidth="1"/>
  </cols>
  <sheetData>
    <row r="1" spans="1:23" ht="20.25">
      <c r="A1" s="31"/>
      <c r="B1" s="31"/>
      <c r="C1" s="33"/>
      <c r="D1" s="31"/>
      <c r="E1" s="31"/>
      <c r="F1" s="31"/>
      <c r="G1" s="31" t="s">
        <v>72</v>
      </c>
      <c r="H1" s="31"/>
      <c r="I1" s="31"/>
      <c r="J1" s="31"/>
      <c r="K1" s="31"/>
      <c r="L1" s="31"/>
      <c r="M1" s="31"/>
      <c r="N1" s="31"/>
      <c r="O1" s="31"/>
      <c r="P1" s="31"/>
      <c r="V1" s="31"/>
      <c r="W1" s="31"/>
    </row>
    <row r="2" spans="1:25" ht="12" customHeight="1">
      <c r="A2" s="34"/>
      <c r="B2" s="34"/>
      <c r="C2" s="31"/>
      <c r="D2" s="35"/>
      <c r="E2" s="35"/>
      <c r="F2" s="31"/>
      <c r="G2" s="31"/>
      <c r="H2" s="31"/>
      <c r="I2" s="31"/>
      <c r="J2" s="31"/>
      <c r="K2" s="31"/>
      <c r="L2" s="31"/>
      <c r="M2" s="31"/>
      <c r="N2" s="31"/>
      <c r="O2" s="32"/>
      <c r="P2" s="32"/>
      <c r="Q2" s="31"/>
      <c r="R2" s="31"/>
      <c r="S2" s="31"/>
      <c r="T2" s="31"/>
      <c r="U2" s="31"/>
      <c r="V2" s="31"/>
      <c r="W2" s="31"/>
      <c r="X2" s="31"/>
      <c r="Y2" s="31"/>
    </row>
    <row r="3" spans="1:20" ht="20.25" customHeight="1">
      <c r="A3" s="36" t="s">
        <v>0</v>
      </c>
      <c r="B3" s="314"/>
      <c r="C3" s="315"/>
      <c r="D3" s="315"/>
      <c r="E3" s="316"/>
      <c r="I3" s="104" t="s">
        <v>1</v>
      </c>
      <c r="J3" s="19"/>
      <c r="K3" s="97"/>
      <c r="L3" s="37" t="s">
        <v>97</v>
      </c>
      <c r="M3" s="219"/>
      <c r="N3" s="33"/>
      <c r="O3" s="33"/>
      <c r="P3" s="38" t="s">
        <v>71</v>
      </c>
      <c r="Q3" s="331"/>
      <c r="R3" s="332"/>
      <c r="S3" s="332"/>
      <c r="T3" s="333"/>
    </row>
    <row r="4" spans="1:20" ht="20.25" customHeight="1">
      <c r="A4" s="36" t="s">
        <v>2</v>
      </c>
      <c r="B4" s="314"/>
      <c r="C4" s="315"/>
      <c r="D4" s="315"/>
      <c r="E4" s="316"/>
      <c r="I4" s="194" t="s">
        <v>3</v>
      </c>
      <c r="J4" s="209"/>
      <c r="K4" s="97"/>
      <c r="L4" s="37" t="s">
        <v>32</v>
      </c>
      <c r="M4" s="211"/>
      <c r="N4" s="33"/>
      <c r="O4" s="33"/>
      <c r="P4" s="36" t="s">
        <v>5</v>
      </c>
      <c r="Q4" s="334"/>
      <c r="R4" s="335"/>
      <c r="S4" s="36" t="s">
        <v>50</v>
      </c>
      <c r="T4" s="187"/>
    </row>
    <row r="5" spans="1:20" ht="20.25" customHeight="1">
      <c r="A5" s="36" t="s">
        <v>56</v>
      </c>
      <c r="B5" s="314"/>
      <c r="C5" s="315"/>
      <c r="D5" s="315"/>
      <c r="E5" s="316"/>
      <c r="I5" s="36" t="s">
        <v>68</v>
      </c>
      <c r="J5" s="339"/>
      <c r="K5" s="330"/>
      <c r="L5" s="37" t="s">
        <v>31</v>
      </c>
      <c r="M5" s="211"/>
      <c r="N5" s="33"/>
      <c r="O5" s="33"/>
      <c r="P5" s="36" t="s">
        <v>57</v>
      </c>
      <c r="Q5" s="334"/>
      <c r="R5" s="335"/>
      <c r="S5" s="36" t="s">
        <v>50</v>
      </c>
      <c r="T5" s="187"/>
    </row>
    <row r="6" spans="1:20" ht="20.25" customHeight="1">
      <c r="A6" s="36" t="s">
        <v>70</v>
      </c>
      <c r="B6" s="314"/>
      <c r="C6" s="315"/>
      <c r="D6" s="315"/>
      <c r="E6" s="338"/>
      <c r="I6" s="104" t="s">
        <v>117</v>
      </c>
      <c r="J6" s="329"/>
      <c r="K6" s="330"/>
      <c r="M6" s="33"/>
      <c r="N6" s="33"/>
      <c r="O6" s="33"/>
      <c r="P6" s="36" t="s">
        <v>58</v>
      </c>
      <c r="Q6" s="334"/>
      <c r="R6" s="335"/>
      <c r="S6" s="36" t="s">
        <v>50</v>
      </c>
      <c r="T6" s="187"/>
    </row>
    <row r="7" spans="1:20" ht="20.25" customHeight="1">
      <c r="A7" s="36" t="s">
        <v>124</v>
      </c>
      <c r="B7" s="222" t="s">
        <v>129</v>
      </c>
      <c r="C7" s="221" t="s">
        <v>125</v>
      </c>
      <c r="D7" s="104" t="s">
        <v>126</v>
      </c>
      <c r="E7" s="312"/>
      <c r="F7" s="313"/>
      <c r="H7" s="36" t="s">
        <v>127</v>
      </c>
      <c r="I7" s="312"/>
      <c r="J7" s="313"/>
      <c r="M7" s="33"/>
      <c r="N7" s="33"/>
      <c r="O7" s="33"/>
      <c r="P7" s="36" t="s">
        <v>98</v>
      </c>
      <c r="Q7" s="331"/>
      <c r="R7" s="332"/>
      <c r="S7" s="332"/>
      <c r="T7" s="333"/>
    </row>
    <row r="8" spans="1:16" ht="20.25" customHeight="1">
      <c r="A8" s="36"/>
      <c r="B8" s="61"/>
      <c r="C8" s="61"/>
      <c r="D8" s="61"/>
      <c r="E8" s="41"/>
      <c r="J8" s="61"/>
      <c r="L8" s="36"/>
      <c r="M8" s="61"/>
      <c r="N8" s="61"/>
      <c r="O8" s="61"/>
      <c r="P8" s="61"/>
    </row>
    <row r="9" spans="1:20" ht="6" customHeight="1">
      <c r="A9" s="160"/>
      <c r="B9" s="195"/>
      <c r="C9" s="161"/>
      <c r="D9" s="162"/>
      <c r="E9" s="162"/>
      <c r="F9" s="163"/>
      <c r="G9" s="163"/>
      <c r="H9" s="163"/>
      <c r="I9" s="163"/>
      <c r="J9" s="163"/>
      <c r="K9" s="163"/>
      <c r="L9" s="163"/>
      <c r="M9" s="164"/>
      <c r="N9" s="165"/>
      <c r="O9" s="196"/>
      <c r="P9" s="45"/>
      <c r="Q9" s="45"/>
      <c r="R9" s="44"/>
      <c r="S9" s="197"/>
      <c r="T9" s="198"/>
    </row>
    <row r="10" spans="1:15" ht="20.25" customHeight="1">
      <c r="A10" s="38" t="s">
        <v>118</v>
      </c>
      <c r="B10" s="37" t="s">
        <v>67</v>
      </c>
      <c r="C10" s="314"/>
      <c r="D10" s="315"/>
      <c r="E10" s="315"/>
      <c r="F10" s="315"/>
      <c r="G10" s="315"/>
      <c r="H10" s="316"/>
      <c r="I10" s="37" t="s">
        <v>4</v>
      </c>
      <c r="J10" s="314"/>
      <c r="K10" s="315"/>
      <c r="L10" s="316"/>
      <c r="M10" s="37" t="s">
        <v>121</v>
      </c>
      <c r="N10" s="220"/>
      <c r="O10" s="205"/>
    </row>
    <row r="11" spans="1:18" ht="20.25" customHeight="1">
      <c r="A11" s="199"/>
      <c r="B11" s="104" t="s">
        <v>119</v>
      </c>
      <c r="C11" s="264"/>
      <c r="D11" s="104" t="s">
        <v>120</v>
      </c>
      <c r="E11" s="264"/>
      <c r="I11" s="104" t="s">
        <v>122</v>
      </c>
      <c r="J11" s="314"/>
      <c r="K11" s="316"/>
      <c r="M11" s="96"/>
      <c r="N11" s="33"/>
      <c r="O11" s="205"/>
      <c r="P11" s="44"/>
      <c r="Q11" s="96"/>
      <c r="R11" s="44"/>
    </row>
    <row r="12" spans="1:20" ht="6" customHeight="1">
      <c r="A12" s="168"/>
      <c r="B12" s="169"/>
      <c r="C12" s="169"/>
      <c r="D12" s="169"/>
      <c r="E12" s="169"/>
      <c r="F12" s="169"/>
      <c r="G12" s="169"/>
      <c r="H12" s="169"/>
      <c r="I12" s="169"/>
      <c r="J12" s="169"/>
      <c r="K12" s="169"/>
      <c r="L12" s="169"/>
      <c r="M12" s="200"/>
      <c r="N12" s="200"/>
      <c r="O12" s="210"/>
      <c r="P12" s="197"/>
      <c r="Q12" s="197"/>
      <c r="R12" s="44"/>
      <c r="S12" s="197"/>
      <c r="T12" s="198"/>
    </row>
    <row r="13" spans="1:16" ht="20.25" customHeight="1">
      <c r="A13" s="104"/>
      <c r="B13" s="61"/>
      <c r="C13" s="97"/>
      <c r="D13" s="104"/>
      <c r="E13" s="97"/>
      <c r="F13" s="96"/>
      <c r="G13" s="201"/>
      <c r="H13" s="201"/>
      <c r="I13" s="202"/>
      <c r="J13" s="202"/>
      <c r="K13" s="104"/>
      <c r="L13" s="61"/>
      <c r="M13" s="202"/>
      <c r="N13" s="202"/>
      <c r="O13" s="202"/>
      <c r="P13" s="203"/>
    </row>
    <row r="14" spans="1:17" ht="6" customHeight="1">
      <c r="A14" s="160"/>
      <c r="B14" s="195"/>
      <c r="C14" s="161"/>
      <c r="D14" s="162"/>
      <c r="E14" s="163"/>
      <c r="F14" s="163"/>
      <c r="G14" s="163"/>
      <c r="H14" s="163"/>
      <c r="I14" s="164"/>
      <c r="J14" s="165"/>
      <c r="K14" s="165"/>
      <c r="L14" s="165"/>
      <c r="M14" s="166"/>
      <c r="N14" s="166"/>
      <c r="O14" s="166"/>
      <c r="P14" s="167"/>
      <c r="Q14" s="204"/>
    </row>
    <row r="15" spans="1:17" ht="20.25" customHeight="1">
      <c r="A15" s="38" t="s">
        <v>69</v>
      </c>
      <c r="B15" s="37" t="s">
        <v>67</v>
      </c>
      <c r="C15" s="314"/>
      <c r="D15" s="315"/>
      <c r="E15" s="315"/>
      <c r="F15" s="315"/>
      <c r="G15" s="315"/>
      <c r="H15" s="316"/>
      <c r="I15" s="37" t="s">
        <v>4</v>
      </c>
      <c r="J15" s="314"/>
      <c r="K15" s="315"/>
      <c r="L15" s="316"/>
      <c r="M15" s="37" t="s">
        <v>17</v>
      </c>
      <c r="N15" s="212"/>
      <c r="O15" s="37" t="s">
        <v>66</v>
      </c>
      <c r="P15" s="220"/>
      <c r="Q15" s="205"/>
    </row>
    <row r="16" spans="1:17" ht="6" customHeight="1">
      <c r="A16" s="206"/>
      <c r="B16" s="207"/>
      <c r="C16" s="216"/>
      <c r="D16" s="216"/>
      <c r="E16" s="216"/>
      <c r="F16" s="207"/>
      <c r="G16" s="216"/>
      <c r="H16" s="216"/>
      <c r="I16" s="216"/>
      <c r="J16" s="207"/>
      <c r="K16" s="216"/>
      <c r="L16" s="207"/>
      <c r="M16" s="217"/>
      <c r="N16" s="217"/>
      <c r="O16" s="207"/>
      <c r="P16" s="218"/>
      <c r="Q16" s="208"/>
    </row>
    <row r="17" spans="3:21" ht="6" customHeight="1" thickBot="1">
      <c r="C17" s="42"/>
      <c r="D17" s="42"/>
      <c r="J17" s="47"/>
      <c r="K17" s="47"/>
      <c r="L17" s="47"/>
      <c r="M17" s="48"/>
      <c r="N17" s="49"/>
      <c r="O17" s="49"/>
      <c r="P17" s="47"/>
      <c r="Q17" s="47"/>
      <c r="R17" s="47"/>
      <c r="S17" s="47"/>
      <c r="T17" s="47"/>
      <c r="U17" s="46"/>
    </row>
    <row r="18" spans="1:22" ht="14.25" thickBot="1" thickTop="1">
      <c r="A18" s="50" t="s">
        <v>21</v>
      </c>
      <c r="B18" s="51" t="s">
        <v>22</v>
      </c>
      <c r="C18" s="52" t="s">
        <v>23</v>
      </c>
      <c r="D18" s="53" t="s">
        <v>24</v>
      </c>
      <c r="E18" s="54" t="s">
        <v>25</v>
      </c>
      <c r="F18" s="55" t="s">
        <v>73</v>
      </c>
      <c r="G18" s="56" t="s">
        <v>26</v>
      </c>
      <c r="H18" s="56" t="s">
        <v>74</v>
      </c>
      <c r="I18" s="51" t="s">
        <v>27</v>
      </c>
      <c r="J18" s="52" t="s">
        <v>28</v>
      </c>
      <c r="K18" s="188" t="s">
        <v>29</v>
      </c>
      <c r="L18" s="191" t="s">
        <v>30</v>
      </c>
      <c r="M18" s="58" t="s">
        <v>53</v>
      </c>
      <c r="N18" s="51" t="s">
        <v>55</v>
      </c>
      <c r="O18" s="57" t="s">
        <v>75</v>
      </c>
      <c r="P18" s="59" t="s">
        <v>78</v>
      </c>
      <c r="Q18" s="58" t="s">
        <v>76</v>
      </c>
      <c r="R18" s="51" t="s">
        <v>77</v>
      </c>
      <c r="S18" s="51" t="s">
        <v>94</v>
      </c>
      <c r="T18" s="60" t="s">
        <v>131</v>
      </c>
      <c r="U18" s="44"/>
      <c r="V18" s="61"/>
    </row>
    <row r="19" spans="1:20" s="65" customFormat="1" ht="13.5" thickTop="1">
      <c r="A19" s="327" t="s">
        <v>6</v>
      </c>
      <c r="B19" s="275" t="s">
        <v>81</v>
      </c>
      <c r="C19" s="271" t="s">
        <v>7</v>
      </c>
      <c r="D19" s="62" t="s">
        <v>18</v>
      </c>
      <c r="E19" s="273" t="s">
        <v>45</v>
      </c>
      <c r="F19" s="63" t="s">
        <v>10</v>
      </c>
      <c r="G19" s="324" t="s">
        <v>87</v>
      </c>
      <c r="H19" s="325"/>
      <c r="I19" s="326"/>
      <c r="J19" s="271" t="s">
        <v>52</v>
      </c>
      <c r="K19" s="278"/>
      <c r="L19" s="62" t="s">
        <v>52</v>
      </c>
      <c r="M19" s="277" t="s">
        <v>61</v>
      </c>
      <c r="N19" s="278"/>
      <c r="O19" s="279"/>
      <c r="P19" s="64" t="s">
        <v>62</v>
      </c>
      <c r="Q19" s="278" t="s">
        <v>54</v>
      </c>
      <c r="R19" s="278"/>
      <c r="S19" s="278"/>
      <c r="T19" s="283"/>
    </row>
    <row r="20" spans="1:20" s="65" customFormat="1" ht="12.75">
      <c r="A20" s="328"/>
      <c r="B20" s="276"/>
      <c r="C20" s="272"/>
      <c r="D20" s="67" t="s">
        <v>19</v>
      </c>
      <c r="E20" s="274"/>
      <c r="F20" s="68" t="s">
        <v>15</v>
      </c>
      <c r="G20" s="69" t="s">
        <v>49</v>
      </c>
      <c r="H20" s="254" t="s">
        <v>130</v>
      </c>
      <c r="I20" s="70" t="s">
        <v>8</v>
      </c>
      <c r="J20" s="66"/>
      <c r="K20" s="189" t="s">
        <v>42</v>
      </c>
      <c r="L20" s="67" t="s">
        <v>64</v>
      </c>
      <c r="M20" s="69" t="s">
        <v>43</v>
      </c>
      <c r="N20" s="70" t="s">
        <v>42</v>
      </c>
      <c r="O20" s="71" t="s">
        <v>114</v>
      </c>
      <c r="P20" s="72" t="s">
        <v>63</v>
      </c>
      <c r="Q20" s="282" t="s">
        <v>9</v>
      </c>
      <c r="R20" s="280"/>
      <c r="S20" s="280" t="s">
        <v>11</v>
      </c>
      <c r="T20" s="281"/>
    </row>
    <row r="21" spans="1:20" ht="15.75">
      <c r="A21" s="73" t="s">
        <v>16</v>
      </c>
      <c r="B21" s="74"/>
      <c r="C21" s="75"/>
      <c r="D21" s="76"/>
      <c r="E21" s="77"/>
      <c r="F21" s="78"/>
      <c r="G21" s="79"/>
      <c r="H21" s="257"/>
      <c r="I21" s="18"/>
      <c r="J21" s="80"/>
      <c r="K21" s="190"/>
      <c r="L21" s="192" t="s">
        <v>65</v>
      </c>
      <c r="M21" s="81"/>
      <c r="N21" s="18"/>
      <c r="O21" s="158"/>
      <c r="P21" s="82" t="s">
        <v>42</v>
      </c>
      <c r="Q21" s="83" t="s">
        <v>34</v>
      </c>
      <c r="R21" s="84" t="s">
        <v>82</v>
      </c>
      <c r="S21" s="84" t="s">
        <v>35</v>
      </c>
      <c r="T21" s="85" t="s">
        <v>14</v>
      </c>
    </row>
    <row r="22" spans="1:20" ht="13.5" thickBot="1">
      <c r="A22" s="86" t="s">
        <v>36</v>
      </c>
      <c r="B22" s="87" t="s">
        <v>12</v>
      </c>
      <c r="C22" s="88" t="s">
        <v>13</v>
      </c>
      <c r="D22" s="89" t="s">
        <v>20</v>
      </c>
      <c r="E22" s="90">
        <v>0.876</v>
      </c>
      <c r="F22" s="178">
        <f>E22*8.3454043</f>
        <v>7.3105741668</v>
      </c>
      <c r="G22" s="114">
        <v>0.75</v>
      </c>
      <c r="H22" s="114"/>
      <c r="I22" s="265">
        <f>1-(G22+H22)</f>
        <v>0.25</v>
      </c>
      <c r="J22" s="91">
        <v>5</v>
      </c>
      <c r="K22" s="92" t="s">
        <v>79</v>
      </c>
      <c r="L22" s="193">
        <f>IF(F22*G22&gt;IF(K22="lbs/gal",J22,IF(K22="lbs/lbs",J22*F22,IF(K22="lbs/ton",J22*F22/2000,IF(K22="ton/ton",J22*F22,IF(K22="gm/liter",J22*0.0083454,"Check Units"))))),F22*G22,IF(K22="lbs/gal",J22,IF(K22="lbs/lbs",J22*F22,IF(K22="lbs/ton",J22*F22/2000,IF(K22="ton/ton",J22*F22,IF(K22="gm/liter",J22*0.0083454,"Check Units"))))))</f>
        <v>5.4829306251</v>
      </c>
      <c r="M22" s="133">
        <v>100</v>
      </c>
      <c r="N22" s="91" t="s">
        <v>80</v>
      </c>
      <c r="O22" s="177">
        <f>IF(N22="gal",M22,IF(N22="lbs",M22*(1/F22),IF(N22="ton",M22*(2000/F22),IF(N22="liter",M22*0.2641,"0"))))</f>
        <v>100</v>
      </c>
      <c r="P22" s="125" t="str">
        <f>IF(K22="lbs/gal",IF(N22="gal","OK","Error"),IF(K22="lbs/lbs",IF(N22="lbs","OK","Error"),IF(K22="lbs/ton",IF(N22="ton","OK","Error"),IF(K22="ton/ton",IF(N22="ton","OK","Error"),IF(K22="gm/liter",IF(N22="liter","OK","Error"),IF(K22="","","Error"))))))</f>
        <v>OK</v>
      </c>
      <c r="Q22" s="133">
        <f>IF(L22="Check Units","",L22*O22)</f>
        <v>548.29306251</v>
      </c>
      <c r="R22" s="214">
        <f>IF(I22=0,0,IF(O22="0",0,IF(F22=0,(I22*J22/G22)*O22,IF(G22=0,F22*O22,O22*(F22-L22)))))</f>
        <v>182.76435417000005</v>
      </c>
      <c r="S22" s="119">
        <f aca="true" t="shared" si="0" ref="S22:S40">IF(Q22="","",Q22*(1-T$4))</f>
        <v>548.29306251</v>
      </c>
      <c r="T22" s="122">
        <f aca="true" t="shared" si="1" ref="T22:T40">R22*(1-T$5)*(1-T$6)</f>
        <v>182.76435417000005</v>
      </c>
    </row>
    <row r="23" spans="1:20" ht="12.75">
      <c r="A23" s="17"/>
      <c r="B23" s="18" t="s">
        <v>33</v>
      </c>
      <c r="C23" s="21"/>
      <c r="D23" s="93" t="s">
        <v>55</v>
      </c>
      <c r="E23" s="94">
        <v>0.79</v>
      </c>
      <c r="F23" s="180">
        <v>6.593</v>
      </c>
      <c r="G23" s="115">
        <v>1</v>
      </c>
      <c r="H23" s="258"/>
      <c r="I23" s="266">
        <f>1-(G23+H23)</f>
        <v>0</v>
      </c>
      <c r="J23" s="22"/>
      <c r="K23" s="24"/>
      <c r="L23" s="95" t="str">
        <f>IF(F23*G23&gt;IF(K23="lbs/gal",J23,IF(K23="lbs/lbs",J23*F23,IF(K23="lbs/ton",J23*F23/2000,IF(K23="ton/ton",J23*F23,IF(K23="gm/liter",J23*0.0083454,"Check Units"))))),F23*G23,IF(K23="lbs/gal",J23,IF(K23="lbs/lbs",J23*F23,IF(K23="lbs/ton",J23*F23/2000,IF(K23="ton/ton",J23*F23,IF(K23="gm/liter",J23*0.0083454,"Check Units"))))))</f>
        <v>Check Units</v>
      </c>
      <c r="M23" s="134"/>
      <c r="N23" s="128"/>
      <c r="O23" s="130" t="str">
        <f aca="true" t="shared" si="2" ref="O23:O40">IF(N23="gal",M23,IF(N23="lbs",M23*(1/F23),IF(N23="ton",M23*(2000/F23),IF(N23="liter",M23*0.2641,"0"))))</f>
        <v>0</v>
      </c>
      <c r="P23" s="126">
        <f>IF(K23="lbs/gal",IF(N23="gal","OK","Error"),IF(K23="lbs/lbs",IF(N23="lbs","OK","Error"),IF(K23="lbs/ton",IF(N23="ton","OK","Error"),IF(K23="ton/ton",IF(N23="ton","OK","Error"),IF(K23="gm/liter",IF(N23="liter","OK","Error"),IF(K23="","","Error"))))))</f>
      </c>
      <c r="Q23" s="110">
        <f>IF(L23="Check Units","",L23*O23)</f>
      </c>
      <c r="R23" s="255">
        <f>IF(I23=0,0,IF(O23="0",0,IF(F23=0,(I23*J23/G23)*O23,IF(G23=0,F23*O23,O23*(F23-L23)))))</f>
        <v>0</v>
      </c>
      <c r="S23" s="120">
        <f t="shared" si="0"/>
      </c>
      <c r="T23" s="123">
        <f t="shared" si="1"/>
        <v>0</v>
      </c>
    </row>
    <row r="24" spans="1:20" ht="12.75">
      <c r="A24" s="3"/>
      <c r="B24" s="2"/>
      <c r="C24" s="20"/>
      <c r="D24" s="26"/>
      <c r="E24" s="28"/>
      <c r="F24" s="223">
        <f>E24*8.3454043</f>
        <v>0</v>
      </c>
      <c r="G24" s="225"/>
      <c r="H24" s="259"/>
      <c r="I24" s="267">
        <f>1-(G24+H24)</f>
        <v>1</v>
      </c>
      <c r="J24" s="22"/>
      <c r="K24" s="24"/>
      <c r="L24" s="95" t="str">
        <f>IF(F24*G24&gt;IF(K24="lbs/gal",J24,IF(K24="lbs/lbs",J24*F24,IF(K24="lbs/ton",J24*F24/2000,IF(K24="ton/ton",J24*F24,IF(K24="gm/liter",J24*0.0083454,"Check Units"))))),F24*G24,IF(K24="lbs/gal",J24,IF(K24="lbs/lbs",J24*F24,IF(K24="lbs/ton",J24*F24/2000,IF(K24="ton/ton",J24*F24,IF(K24="gm/liter",J24*0.0083454,"Check Units"))))))</f>
        <v>Check Units</v>
      </c>
      <c r="M24" s="135"/>
      <c r="N24" s="226"/>
      <c r="O24" s="131" t="str">
        <f t="shared" si="2"/>
        <v>0</v>
      </c>
      <c r="P24" s="126">
        <f aca="true" t="shared" si="3" ref="P24:P40">IF(K24="lbs/gal",IF(N24="gal","OK","Error"),IF(K24="lbs/lbs",IF(N24="lbs","OK","Error"),IF(K24="lbs/ton",IF(N24="ton","OK","Error"),IF(K24="ton/ton",IF(N24="ton","OK","Error"),IF(K24="gm/liter",IF(N24="liter","OK","Error"),IF(K24="","","Error"))))))</f>
      </c>
      <c r="Q24" s="110">
        <f aca="true" t="shared" si="4" ref="Q24:Q40">IF(L24="Check Units","",L24*O24)</f>
      </c>
      <c r="R24" s="112">
        <f>IF(I24=0,0,IF(O24="0",0,IF(F24=0,(I24*J24/G24)*O24,IF(G24=0,F24*O24,O24*(F24-L24)))))</f>
        <v>0</v>
      </c>
      <c r="S24" s="120">
        <f t="shared" si="0"/>
      </c>
      <c r="T24" s="123">
        <f t="shared" si="1"/>
        <v>0</v>
      </c>
    </row>
    <row r="25" spans="1:20" ht="12.75">
      <c r="A25" s="3"/>
      <c r="B25" s="2"/>
      <c r="C25" s="20"/>
      <c r="D25" s="26"/>
      <c r="E25" s="28"/>
      <c r="F25" s="223">
        <f>E25*8.3454043</f>
        <v>0</v>
      </c>
      <c r="G25" s="225"/>
      <c r="H25" s="259"/>
      <c r="I25" s="267">
        <f aca="true" t="shared" si="5" ref="I25:I40">1-(G25+H25)</f>
        <v>1</v>
      </c>
      <c r="J25" s="22"/>
      <c r="K25" s="24"/>
      <c r="L25" s="95" t="str">
        <f aca="true" t="shared" si="6" ref="L25:L40">IF(F25*G25&gt;IF(K25="lbs/gal",J25,IF(K25="lbs/lbs",J25*F25,IF(K25="lbs/ton",J25*F25/2000,IF(K25="ton/ton",J25*F25,IF(K25="gm/liter",J25*0.0083454,"Check Units"))))),F25*G25,IF(K25="lbs/gal",J25,IF(K25="lbs/lbs",J25*F25,IF(K25="lbs/ton",J25*F25/2000,IF(K25="ton/ton",J25*F25,IF(K25="gm/liter",J25*0.0083454,"Check Units"))))))</f>
        <v>Check Units</v>
      </c>
      <c r="M25" s="135"/>
      <c r="N25" s="226"/>
      <c r="O25" s="131" t="str">
        <f t="shared" si="2"/>
        <v>0</v>
      </c>
      <c r="P25" s="126">
        <f t="shared" si="3"/>
      </c>
      <c r="Q25" s="110">
        <f t="shared" si="4"/>
      </c>
      <c r="R25" s="112">
        <f aca="true" t="shared" si="7" ref="R25:R40">IF(I25=0,0,IF(O25="0",0,IF(F25=0,(I25*J25/G25)*O25,IF(G25=0,F25*O25,O25*(F25-L25)))))</f>
        <v>0</v>
      </c>
      <c r="S25" s="120">
        <f t="shared" si="0"/>
      </c>
      <c r="T25" s="123">
        <f t="shared" si="1"/>
        <v>0</v>
      </c>
    </row>
    <row r="26" spans="1:20" ht="12.75">
      <c r="A26" s="3"/>
      <c r="B26" s="2"/>
      <c r="C26" s="20"/>
      <c r="D26" s="26"/>
      <c r="E26" s="28"/>
      <c r="F26" s="223">
        <f>E26*8.3454043</f>
        <v>0</v>
      </c>
      <c r="G26" s="225"/>
      <c r="H26" s="259"/>
      <c r="I26" s="267">
        <f t="shared" si="5"/>
        <v>1</v>
      </c>
      <c r="J26" s="22"/>
      <c r="K26" s="24"/>
      <c r="L26" s="95" t="str">
        <f t="shared" si="6"/>
        <v>Check Units</v>
      </c>
      <c r="M26" s="135"/>
      <c r="N26" s="226"/>
      <c r="O26" s="131" t="str">
        <f t="shared" si="2"/>
        <v>0</v>
      </c>
      <c r="P26" s="126">
        <f t="shared" si="3"/>
      </c>
      <c r="Q26" s="110">
        <f t="shared" si="4"/>
      </c>
      <c r="R26" s="112">
        <f t="shared" si="7"/>
        <v>0</v>
      </c>
      <c r="S26" s="120">
        <f t="shared" si="0"/>
      </c>
      <c r="T26" s="123">
        <f t="shared" si="1"/>
        <v>0</v>
      </c>
    </row>
    <row r="27" spans="1:20" ht="12.75">
      <c r="A27" s="3"/>
      <c r="B27" s="2"/>
      <c r="C27" s="20"/>
      <c r="D27" s="26"/>
      <c r="E27" s="28"/>
      <c r="F27" s="223">
        <f>E27*8.3454043</f>
        <v>0</v>
      </c>
      <c r="G27" s="225"/>
      <c r="H27" s="259"/>
      <c r="I27" s="267">
        <f t="shared" si="5"/>
        <v>1</v>
      </c>
      <c r="J27" s="22"/>
      <c r="K27" s="24"/>
      <c r="L27" s="95" t="str">
        <f t="shared" si="6"/>
        <v>Check Units</v>
      </c>
      <c r="M27" s="135"/>
      <c r="N27" s="226"/>
      <c r="O27" s="131" t="str">
        <f t="shared" si="2"/>
        <v>0</v>
      </c>
      <c r="P27" s="126">
        <f t="shared" si="3"/>
      </c>
      <c r="Q27" s="110">
        <f t="shared" si="4"/>
      </c>
      <c r="R27" s="112">
        <f t="shared" si="7"/>
        <v>0</v>
      </c>
      <c r="S27" s="120">
        <f t="shared" si="0"/>
      </c>
      <c r="T27" s="123">
        <f t="shared" si="1"/>
        <v>0</v>
      </c>
    </row>
    <row r="28" spans="1:20" ht="12.75">
      <c r="A28" s="3"/>
      <c r="B28" s="2"/>
      <c r="C28" s="20"/>
      <c r="D28" s="26"/>
      <c r="E28" s="28"/>
      <c r="F28" s="223">
        <f>E28*8.3454043</f>
        <v>0</v>
      </c>
      <c r="G28" s="225"/>
      <c r="H28" s="259"/>
      <c r="I28" s="267">
        <f t="shared" si="5"/>
        <v>1</v>
      </c>
      <c r="J28" s="22"/>
      <c r="K28" s="24"/>
      <c r="L28" s="95" t="str">
        <f t="shared" si="6"/>
        <v>Check Units</v>
      </c>
      <c r="M28" s="135"/>
      <c r="N28" s="226"/>
      <c r="O28" s="131" t="str">
        <f t="shared" si="2"/>
        <v>0</v>
      </c>
      <c r="P28" s="126">
        <f t="shared" si="3"/>
      </c>
      <c r="Q28" s="110">
        <f t="shared" si="4"/>
      </c>
      <c r="R28" s="112">
        <f t="shared" si="7"/>
        <v>0</v>
      </c>
      <c r="S28" s="120">
        <f t="shared" si="0"/>
      </c>
      <c r="T28" s="123">
        <f t="shared" si="1"/>
        <v>0</v>
      </c>
    </row>
    <row r="29" spans="1:20" ht="12.75">
      <c r="A29" s="3"/>
      <c r="B29" s="2"/>
      <c r="C29" s="20"/>
      <c r="D29" s="26"/>
      <c r="E29" s="28"/>
      <c r="F29" s="224">
        <f aca="true" t="shared" si="8" ref="F29:F40">E29*8.3454043</f>
        <v>0</v>
      </c>
      <c r="G29" s="225"/>
      <c r="H29" s="259"/>
      <c r="I29" s="267">
        <f t="shared" si="5"/>
        <v>1</v>
      </c>
      <c r="J29" s="22"/>
      <c r="K29" s="24"/>
      <c r="L29" s="95" t="str">
        <f>IF(F29*G29&gt;IF(K29="lbs/gal",J29,IF(K29="lbs/lbs",J29*F29,IF(K29="lbs/ton",J29*F29/2000,IF(K29="ton/ton",J29*F29,IF(K29="gm/liter",J29*0.0083454,"Check Units"))))),F29*G29,IF(K29="lbs/gal",J29,IF(K29="lbs/lbs",J29*F29,IF(K29="lbs/ton",J29*F29/2000,IF(K29="ton/ton",J29*F29,IF(K29="gm/liter",J29*0.0083454,"Check Units"))))))</f>
        <v>Check Units</v>
      </c>
      <c r="M29" s="135"/>
      <c r="N29" s="128"/>
      <c r="O29" s="131" t="str">
        <f t="shared" si="2"/>
        <v>0</v>
      </c>
      <c r="P29" s="126">
        <f t="shared" si="3"/>
      </c>
      <c r="Q29" s="110">
        <f t="shared" si="4"/>
      </c>
      <c r="R29" s="112">
        <f t="shared" si="7"/>
        <v>0</v>
      </c>
      <c r="S29" s="120">
        <f t="shared" si="0"/>
      </c>
      <c r="T29" s="123">
        <f t="shared" si="1"/>
        <v>0</v>
      </c>
    </row>
    <row r="30" spans="1:20" ht="12.75">
      <c r="A30" s="3"/>
      <c r="B30" s="2"/>
      <c r="C30" s="20"/>
      <c r="D30" s="26"/>
      <c r="E30" s="28"/>
      <c r="F30" s="224">
        <f t="shared" si="8"/>
        <v>0</v>
      </c>
      <c r="G30" s="116"/>
      <c r="H30" s="260"/>
      <c r="I30" s="267">
        <f t="shared" si="5"/>
        <v>1</v>
      </c>
      <c r="J30" s="22"/>
      <c r="K30" s="24"/>
      <c r="L30" s="95" t="str">
        <f t="shared" si="6"/>
        <v>Check Units</v>
      </c>
      <c r="M30" s="135"/>
      <c r="N30" s="128"/>
      <c r="O30" s="131" t="str">
        <f t="shared" si="2"/>
        <v>0</v>
      </c>
      <c r="P30" s="126">
        <f t="shared" si="3"/>
      </c>
      <c r="Q30" s="110">
        <f t="shared" si="4"/>
      </c>
      <c r="R30" s="112">
        <f t="shared" si="7"/>
        <v>0</v>
      </c>
      <c r="S30" s="120">
        <f t="shared" si="0"/>
      </c>
      <c r="T30" s="123">
        <f t="shared" si="1"/>
        <v>0</v>
      </c>
    </row>
    <row r="31" spans="1:20" ht="12.75">
      <c r="A31" s="3"/>
      <c r="B31" s="2"/>
      <c r="C31" s="20"/>
      <c r="D31" s="26"/>
      <c r="E31" s="28"/>
      <c r="F31" s="181">
        <f t="shared" si="8"/>
        <v>0</v>
      </c>
      <c r="G31" s="116"/>
      <c r="H31" s="260"/>
      <c r="I31" s="267">
        <f t="shared" si="5"/>
        <v>1</v>
      </c>
      <c r="J31" s="22"/>
      <c r="K31" s="24"/>
      <c r="L31" s="95" t="str">
        <f t="shared" si="6"/>
        <v>Check Units</v>
      </c>
      <c r="M31" s="135"/>
      <c r="N31" s="128"/>
      <c r="O31" s="131" t="str">
        <f t="shared" si="2"/>
        <v>0</v>
      </c>
      <c r="P31" s="126">
        <f t="shared" si="3"/>
      </c>
      <c r="Q31" s="110">
        <f t="shared" si="4"/>
      </c>
      <c r="R31" s="112">
        <f t="shared" si="7"/>
        <v>0</v>
      </c>
      <c r="S31" s="120">
        <f t="shared" si="0"/>
      </c>
      <c r="T31" s="123">
        <f t="shared" si="1"/>
        <v>0</v>
      </c>
    </row>
    <row r="32" spans="1:20" ht="12.75">
      <c r="A32" s="3"/>
      <c r="B32" s="2"/>
      <c r="C32" s="20"/>
      <c r="D32" s="26"/>
      <c r="E32" s="28"/>
      <c r="F32" s="181">
        <f t="shared" si="8"/>
        <v>0</v>
      </c>
      <c r="G32" s="116"/>
      <c r="H32" s="260"/>
      <c r="I32" s="267">
        <f t="shared" si="5"/>
        <v>1</v>
      </c>
      <c r="J32" s="22"/>
      <c r="K32" s="24"/>
      <c r="L32" s="95" t="str">
        <f t="shared" si="6"/>
        <v>Check Units</v>
      </c>
      <c r="M32" s="135"/>
      <c r="N32" s="128"/>
      <c r="O32" s="131" t="str">
        <f t="shared" si="2"/>
        <v>0</v>
      </c>
      <c r="P32" s="126">
        <f t="shared" si="3"/>
      </c>
      <c r="Q32" s="110">
        <f t="shared" si="4"/>
      </c>
      <c r="R32" s="112">
        <f t="shared" si="7"/>
        <v>0</v>
      </c>
      <c r="S32" s="120">
        <f t="shared" si="0"/>
      </c>
      <c r="T32" s="123">
        <f t="shared" si="1"/>
        <v>0</v>
      </c>
    </row>
    <row r="33" spans="1:20" ht="12.75">
      <c r="A33" s="3"/>
      <c r="B33" s="2"/>
      <c r="C33" s="20"/>
      <c r="D33" s="26"/>
      <c r="E33" s="28"/>
      <c r="F33" s="181">
        <f t="shared" si="8"/>
        <v>0</v>
      </c>
      <c r="G33" s="116"/>
      <c r="H33" s="260"/>
      <c r="I33" s="267">
        <f t="shared" si="5"/>
        <v>1</v>
      </c>
      <c r="J33" s="22"/>
      <c r="K33" s="24"/>
      <c r="L33" s="95" t="str">
        <f t="shared" si="6"/>
        <v>Check Units</v>
      </c>
      <c r="M33" s="135"/>
      <c r="N33" s="128"/>
      <c r="O33" s="131" t="str">
        <f t="shared" si="2"/>
        <v>0</v>
      </c>
      <c r="P33" s="126">
        <f t="shared" si="3"/>
      </c>
      <c r="Q33" s="110">
        <f t="shared" si="4"/>
      </c>
      <c r="R33" s="112">
        <f t="shared" si="7"/>
        <v>0</v>
      </c>
      <c r="S33" s="120">
        <f t="shared" si="0"/>
      </c>
      <c r="T33" s="123">
        <f t="shared" si="1"/>
        <v>0</v>
      </c>
    </row>
    <row r="34" spans="1:20" ht="12.75">
      <c r="A34" s="3"/>
      <c r="B34" s="2"/>
      <c r="C34" s="20"/>
      <c r="D34" s="26"/>
      <c r="E34" s="28"/>
      <c r="F34" s="181">
        <f t="shared" si="8"/>
        <v>0</v>
      </c>
      <c r="G34" s="116"/>
      <c r="H34" s="260"/>
      <c r="I34" s="267">
        <f t="shared" si="5"/>
        <v>1</v>
      </c>
      <c r="J34" s="22"/>
      <c r="K34" s="24"/>
      <c r="L34" s="95" t="str">
        <f t="shared" si="6"/>
        <v>Check Units</v>
      </c>
      <c r="M34" s="135"/>
      <c r="N34" s="128"/>
      <c r="O34" s="131" t="str">
        <f t="shared" si="2"/>
        <v>0</v>
      </c>
      <c r="P34" s="126">
        <f t="shared" si="3"/>
      </c>
      <c r="Q34" s="110">
        <f t="shared" si="4"/>
      </c>
      <c r="R34" s="112">
        <f t="shared" si="7"/>
        <v>0</v>
      </c>
      <c r="S34" s="120">
        <f t="shared" si="0"/>
      </c>
      <c r="T34" s="123">
        <f t="shared" si="1"/>
        <v>0</v>
      </c>
    </row>
    <row r="35" spans="1:20" ht="12.75">
      <c r="A35" s="3"/>
      <c r="B35" s="2"/>
      <c r="C35" s="20"/>
      <c r="D35" s="26"/>
      <c r="E35" s="28"/>
      <c r="F35" s="181">
        <f t="shared" si="8"/>
        <v>0</v>
      </c>
      <c r="G35" s="116"/>
      <c r="H35" s="260"/>
      <c r="I35" s="267">
        <f t="shared" si="5"/>
        <v>1</v>
      </c>
      <c r="J35" s="22"/>
      <c r="K35" s="24"/>
      <c r="L35" s="95" t="str">
        <f t="shared" si="6"/>
        <v>Check Units</v>
      </c>
      <c r="M35" s="135"/>
      <c r="N35" s="128"/>
      <c r="O35" s="131" t="str">
        <f t="shared" si="2"/>
        <v>0</v>
      </c>
      <c r="P35" s="126">
        <f t="shared" si="3"/>
      </c>
      <c r="Q35" s="110">
        <f t="shared" si="4"/>
      </c>
      <c r="R35" s="112">
        <f t="shared" si="7"/>
        <v>0</v>
      </c>
      <c r="S35" s="120">
        <f t="shared" si="0"/>
      </c>
      <c r="T35" s="123">
        <f t="shared" si="1"/>
        <v>0</v>
      </c>
    </row>
    <row r="36" spans="1:20" ht="12.75">
      <c r="A36" s="3"/>
      <c r="B36" s="2"/>
      <c r="C36" s="20"/>
      <c r="D36" s="26"/>
      <c r="E36" s="28"/>
      <c r="F36" s="181">
        <f t="shared" si="8"/>
        <v>0</v>
      </c>
      <c r="G36" s="116"/>
      <c r="H36" s="260"/>
      <c r="I36" s="267">
        <f t="shared" si="5"/>
        <v>1</v>
      </c>
      <c r="J36" s="22"/>
      <c r="K36" s="24"/>
      <c r="L36" s="95" t="str">
        <f t="shared" si="6"/>
        <v>Check Units</v>
      </c>
      <c r="M36" s="135"/>
      <c r="N36" s="128"/>
      <c r="O36" s="131" t="str">
        <f t="shared" si="2"/>
        <v>0</v>
      </c>
      <c r="P36" s="126">
        <f t="shared" si="3"/>
      </c>
      <c r="Q36" s="110">
        <f t="shared" si="4"/>
      </c>
      <c r="R36" s="112">
        <f t="shared" si="7"/>
        <v>0</v>
      </c>
      <c r="S36" s="120">
        <f t="shared" si="0"/>
      </c>
      <c r="T36" s="123">
        <f t="shared" si="1"/>
        <v>0</v>
      </c>
    </row>
    <row r="37" spans="1:20" ht="12" customHeight="1">
      <c r="A37" s="3"/>
      <c r="B37" s="2"/>
      <c r="C37" s="20"/>
      <c r="D37" s="26"/>
      <c r="E37" s="28"/>
      <c r="F37" s="181">
        <f t="shared" si="8"/>
        <v>0</v>
      </c>
      <c r="G37" s="116"/>
      <c r="H37" s="260"/>
      <c r="I37" s="267">
        <f t="shared" si="5"/>
        <v>1</v>
      </c>
      <c r="J37" s="22"/>
      <c r="K37" s="24"/>
      <c r="L37" s="95" t="str">
        <f t="shared" si="6"/>
        <v>Check Units</v>
      </c>
      <c r="M37" s="135"/>
      <c r="N37" s="128"/>
      <c r="O37" s="131" t="str">
        <f t="shared" si="2"/>
        <v>0</v>
      </c>
      <c r="P37" s="126">
        <f t="shared" si="3"/>
      </c>
      <c r="Q37" s="110">
        <f t="shared" si="4"/>
      </c>
      <c r="R37" s="112">
        <f t="shared" si="7"/>
        <v>0</v>
      </c>
      <c r="S37" s="120">
        <f t="shared" si="0"/>
      </c>
      <c r="T37" s="123">
        <f t="shared" si="1"/>
        <v>0</v>
      </c>
    </row>
    <row r="38" spans="1:20" ht="12" customHeight="1">
      <c r="A38" s="3"/>
      <c r="B38" s="2"/>
      <c r="C38" s="20"/>
      <c r="D38" s="26"/>
      <c r="E38" s="28"/>
      <c r="F38" s="181">
        <f t="shared" si="8"/>
        <v>0</v>
      </c>
      <c r="G38" s="116"/>
      <c r="H38" s="260"/>
      <c r="I38" s="267">
        <f t="shared" si="5"/>
        <v>1</v>
      </c>
      <c r="J38" s="22"/>
      <c r="K38" s="24"/>
      <c r="L38" s="95" t="str">
        <f t="shared" si="6"/>
        <v>Check Units</v>
      </c>
      <c r="M38" s="135"/>
      <c r="N38" s="128"/>
      <c r="O38" s="131" t="str">
        <f t="shared" si="2"/>
        <v>0</v>
      </c>
      <c r="P38" s="126">
        <f t="shared" si="3"/>
      </c>
      <c r="Q38" s="110">
        <f t="shared" si="4"/>
      </c>
      <c r="R38" s="112">
        <f t="shared" si="7"/>
        <v>0</v>
      </c>
      <c r="S38" s="120">
        <f t="shared" si="0"/>
      </c>
      <c r="T38" s="123">
        <f t="shared" si="1"/>
        <v>0</v>
      </c>
    </row>
    <row r="39" spans="1:20" ht="12" customHeight="1">
      <c r="A39" s="3"/>
      <c r="B39" s="2"/>
      <c r="C39" s="20"/>
      <c r="D39" s="26"/>
      <c r="E39" s="28"/>
      <c r="F39" s="181">
        <f t="shared" si="8"/>
        <v>0</v>
      </c>
      <c r="G39" s="116"/>
      <c r="H39" s="260"/>
      <c r="I39" s="267">
        <f t="shared" si="5"/>
        <v>1</v>
      </c>
      <c r="J39" s="22"/>
      <c r="K39" s="24"/>
      <c r="L39" s="95" t="str">
        <f t="shared" si="6"/>
        <v>Check Units</v>
      </c>
      <c r="M39" s="135"/>
      <c r="N39" s="128"/>
      <c r="O39" s="131" t="str">
        <f t="shared" si="2"/>
        <v>0</v>
      </c>
      <c r="P39" s="126">
        <f t="shared" si="3"/>
      </c>
      <c r="Q39" s="110">
        <f t="shared" si="4"/>
      </c>
      <c r="R39" s="112">
        <f t="shared" si="7"/>
        <v>0</v>
      </c>
      <c r="S39" s="120">
        <f t="shared" si="0"/>
      </c>
      <c r="T39" s="123">
        <f t="shared" si="1"/>
        <v>0</v>
      </c>
    </row>
    <row r="40" spans="1:20" ht="12" customHeight="1" thickBot="1">
      <c r="A40" s="4"/>
      <c r="B40" s="29"/>
      <c r="C40" s="30"/>
      <c r="D40" s="27"/>
      <c r="E40" s="118"/>
      <c r="F40" s="182">
        <f t="shared" si="8"/>
        <v>0</v>
      </c>
      <c r="G40" s="117"/>
      <c r="H40" s="261"/>
      <c r="I40" s="268">
        <f t="shared" si="5"/>
        <v>1</v>
      </c>
      <c r="J40" s="23"/>
      <c r="K40" s="25"/>
      <c r="L40" s="227" t="str">
        <f t="shared" si="6"/>
        <v>Check Units</v>
      </c>
      <c r="M40" s="136"/>
      <c r="N40" s="129"/>
      <c r="O40" s="132" t="str">
        <f t="shared" si="2"/>
        <v>0</v>
      </c>
      <c r="P40" s="127">
        <f t="shared" si="3"/>
      </c>
      <c r="Q40" s="111">
        <f t="shared" si="4"/>
      </c>
      <c r="R40" s="113">
        <f t="shared" si="7"/>
        <v>0</v>
      </c>
      <c r="S40" s="121">
        <f t="shared" si="0"/>
      </c>
      <c r="T40" s="124">
        <f t="shared" si="1"/>
        <v>0</v>
      </c>
    </row>
    <row r="41" spans="3:24" s="96" customFormat="1" ht="12" customHeight="1" thickBot="1" thickTop="1">
      <c r="C41" s="97"/>
      <c r="D41" s="97"/>
      <c r="I41" s="44"/>
      <c r="J41" s="98"/>
      <c r="M41" s="99"/>
      <c r="N41" s="100"/>
      <c r="O41" s="100"/>
      <c r="T41" s="101"/>
      <c r="U41" s="102"/>
      <c r="V41" s="102"/>
      <c r="W41" s="103"/>
      <c r="X41" s="101"/>
    </row>
    <row r="42" spans="1:20" s="96" customFormat="1" ht="12" customHeight="1" thickTop="1">
      <c r="A42" s="321" t="s">
        <v>99</v>
      </c>
      <c r="B42" s="322"/>
      <c r="C42" s="322"/>
      <c r="D42" s="322"/>
      <c r="E42" s="322"/>
      <c r="F42" s="322"/>
      <c r="G42" s="322"/>
      <c r="H42" s="322"/>
      <c r="I42" s="322"/>
      <c r="J42" s="322"/>
      <c r="K42" s="322"/>
      <c r="M42" s="39"/>
      <c r="N42" s="270" t="s">
        <v>51</v>
      </c>
      <c r="O42" s="292"/>
      <c r="P42" s="293"/>
      <c r="Q42" s="287" t="s">
        <v>9</v>
      </c>
      <c r="R42" s="288"/>
      <c r="S42" s="287" t="s">
        <v>11</v>
      </c>
      <c r="T42" s="289"/>
    </row>
    <row r="43" spans="1:20" s="96" customFormat="1" ht="16.5" thickBot="1">
      <c r="A43" s="322"/>
      <c r="B43" s="322"/>
      <c r="C43" s="322"/>
      <c r="D43" s="322"/>
      <c r="E43" s="322"/>
      <c r="F43" s="322"/>
      <c r="G43" s="322"/>
      <c r="H43" s="322"/>
      <c r="I43" s="322"/>
      <c r="J43" s="322"/>
      <c r="K43" s="322"/>
      <c r="M43" s="39"/>
      <c r="N43" s="294"/>
      <c r="O43" s="295"/>
      <c r="P43" s="296"/>
      <c r="Q43" s="142" t="s">
        <v>34</v>
      </c>
      <c r="R43" s="143" t="s">
        <v>82</v>
      </c>
      <c r="S43" s="142" t="s">
        <v>35</v>
      </c>
      <c r="T43" s="144" t="s">
        <v>14</v>
      </c>
    </row>
    <row r="44" spans="1:20" ht="21" customHeight="1">
      <c r="A44" s="183" t="s">
        <v>111</v>
      </c>
      <c r="B44" s="184"/>
      <c r="C44" s="184"/>
      <c r="D44" s="184"/>
      <c r="E44" s="184"/>
      <c r="F44" s="184"/>
      <c r="G44" s="184"/>
      <c r="H44" s="184"/>
      <c r="I44" s="184"/>
      <c r="J44" s="184"/>
      <c r="K44" s="184"/>
      <c r="N44" s="290" t="s">
        <v>91</v>
      </c>
      <c r="O44" s="291"/>
      <c r="P44" s="269"/>
      <c r="Q44" s="145"/>
      <c r="R44" s="146"/>
      <c r="S44" s="146"/>
      <c r="T44" s="147"/>
    </row>
    <row r="45" spans="1:20" ht="13.5" thickBot="1">
      <c r="A45" s="213" t="s">
        <v>101</v>
      </c>
      <c r="B45" s="213"/>
      <c r="C45" s="213"/>
      <c r="D45" s="184"/>
      <c r="E45" s="184"/>
      <c r="F45" s="184" t="s">
        <v>102</v>
      </c>
      <c r="G45" s="173"/>
      <c r="H45" s="173"/>
      <c r="I45" s="170"/>
      <c r="J45" s="173"/>
      <c r="K45" s="173"/>
      <c r="N45" s="300" t="s">
        <v>90</v>
      </c>
      <c r="O45" s="301"/>
      <c r="P45" s="302"/>
      <c r="Q45" s="150">
        <f>SUM(Q23:Q40)</f>
        <v>0</v>
      </c>
      <c r="R45" s="151">
        <f>SUM(R23:R40)</f>
        <v>0</v>
      </c>
      <c r="S45" s="152">
        <f>SUM(S23:S40)</f>
        <v>0</v>
      </c>
      <c r="T45" s="153">
        <f>SUM(T23:T40)</f>
        <v>0</v>
      </c>
    </row>
    <row r="46" spans="1:20" ht="21" customHeight="1">
      <c r="A46" s="183" t="s">
        <v>105</v>
      </c>
      <c r="B46" s="184"/>
      <c r="C46" s="184"/>
      <c r="D46" s="184"/>
      <c r="E46" s="184"/>
      <c r="F46" s="184"/>
      <c r="G46" s="184"/>
      <c r="H46" s="184"/>
      <c r="I46" s="184"/>
      <c r="J46" s="184"/>
      <c r="K46" s="184"/>
      <c r="N46" s="290" t="s">
        <v>92</v>
      </c>
      <c r="O46" s="291"/>
      <c r="P46" s="269"/>
      <c r="Q46" s="148"/>
      <c r="R46" s="141"/>
      <c r="S46" s="141"/>
      <c r="T46" s="149"/>
    </row>
    <row r="47" spans="1:20" ht="12" customHeight="1">
      <c r="A47" s="170"/>
      <c r="B47" s="184"/>
      <c r="C47" s="184"/>
      <c r="D47" s="184"/>
      <c r="E47" s="184"/>
      <c r="F47" s="184"/>
      <c r="G47" s="184"/>
      <c r="H47" s="184"/>
      <c r="I47" s="184"/>
      <c r="J47" s="184"/>
      <c r="K47" s="184"/>
      <c r="N47" s="284" t="s">
        <v>90</v>
      </c>
      <c r="O47" s="285"/>
      <c r="P47" s="286"/>
      <c r="Q47" s="228">
        <f>Q45/2000</f>
        <v>0</v>
      </c>
      <c r="R47" s="229">
        <f>R45/2000</f>
        <v>0</v>
      </c>
      <c r="S47" s="241">
        <f>S45/2000</f>
        <v>0</v>
      </c>
      <c r="T47" s="242">
        <f>T45/2000</f>
        <v>0</v>
      </c>
    </row>
    <row r="48" spans="1:20" ht="15">
      <c r="A48" s="183" t="s">
        <v>110</v>
      </c>
      <c r="B48" s="184"/>
      <c r="C48" s="171"/>
      <c r="D48" s="184"/>
      <c r="E48" s="184"/>
      <c r="F48" s="184"/>
      <c r="G48" s="184"/>
      <c r="H48" s="184"/>
      <c r="I48" s="184"/>
      <c r="J48" s="184"/>
      <c r="K48" s="184"/>
      <c r="N48" s="284" t="s">
        <v>60</v>
      </c>
      <c r="O48" s="285"/>
      <c r="P48" s="286"/>
      <c r="Q48" s="230" t="e">
        <f>(Q45-Q23)/2000</f>
        <v>#VALUE!</v>
      </c>
      <c r="R48" s="231"/>
      <c r="S48" s="243" t="e">
        <f>(S$45-S$23)/2000</f>
        <v>#VALUE!</v>
      </c>
      <c r="T48" s="232"/>
    </row>
    <row r="49" spans="1:20" ht="12" customHeight="1">
      <c r="A49" s="184"/>
      <c r="B49" s="184"/>
      <c r="C49" s="215" t="s">
        <v>103</v>
      </c>
      <c r="D49" s="171"/>
      <c r="E49" s="186"/>
      <c r="F49" s="215" t="s">
        <v>104</v>
      </c>
      <c r="G49" s="170"/>
      <c r="H49" s="170"/>
      <c r="I49" s="170"/>
      <c r="J49" s="185"/>
      <c r="K49" s="184"/>
      <c r="N49" s="284" t="s">
        <v>88</v>
      </c>
      <c r="O49" s="285"/>
      <c r="P49" s="286"/>
      <c r="Q49" s="233"/>
      <c r="R49" s="234">
        <f>R47*0.96</f>
        <v>0</v>
      </c>
      <c r="S49" s="233"/>
      <c r="T49" s="244">
        <f>T47*0.96</f>
        <v>0</v>
      </c>
    </row>
    <row r="50" spans="1:20" s="105" customFormat="1" ht="16.5" thickBot="1">
      <c r="A50" s="183" t="s">
        <v>112</v>
      </c>
      <c r="B50" s="184"/>
      <c r="C50" s="184"/>
      <c r="D50" s="184"/>
      <c r="E50" s="184"/>
      <c r="F50" s="184"/>
      <c r="G50" s="184"/>
      <c r="H50" s="184"/>
      <c r="I50" s="184"/>
      <c r="J50" s="184"/>
      <c r="K50" s="184"/>
      <c r="M50" s="39"/>
      <c r="N50" s="309" t="s">
        <v>89</v>
      </c>
      <c r="O50" s="310"/>
      <c r="P50" s="311"/>
      <c r="Q50" s="235"/>
      <c r="R50" s="236">
        <f>R47*0.925</f>
        <v>0</v>
      </c>
      <c r="S50" s="235"/>
      <c r="T50" s="245">
        <f>T47*0.925</f>
        <v>0</v>
      </c>
    </row>
    <row r="51" spans="1:20" ht="21" customHeight="1">
      <c r="A51" s="184" t="s">
        <v>123</v>
      </c>
      <c r="B51" s="173"/>
      <c r="C51" s="184" t="s">
        <v>106</v>
      </c>
      <c r="D51" s="171"/>
      <c r="E51" s="184"/>
      <c r="F51" s="184"/>
      <c r="G51" s="184"/>
      <c r="H51" s="184"/>
      <c r="I51" s="184"/>
      <c r="J51" s="184"/>
      <c r="K51" s="184"/>
      <c r="N51" s="306" t="s">
        <v>59</v>
      </c>
      <c r="O51" s="307"/>
      <c r="P51" s="308"/>
      <c r="Q51" s="154"/>
      <c r="R51" s="155"/>
      <c r="S51" s="156"/>
      <c r="T51" s="138"/>
    </row>
    <row r="52" spans="1:20" ht="12" customHeight="1">
      <c r="A52" s="184"/>
      <c r="B52" s="184"/>
      <c r="C52" s="184"/>
      <c r="D52" s="184"/>
      <c r="E52" s="184"/>
      <c r="F52" s="184"/>
      <c r="G52" s="184"/>
      <c r="H52" s="184"/>
      <c r="I52" s="184"/>
      <c r="J52" s="184"/>
      <c r="K52" s="184"/>
      <c r="L52" s="106"/>
      <c r="N52" s="284" t="s">
        <v>90</v>
      </c>
      <c r="O52" s="285"/>
      <c r="P52" s="286"/>
      <c r="Q52" s="243" t="e">
        <f>Q45/Q57</f>
        <v>#DIV/0!</v>
      </c>
      <c r="R52" s="246" t="e">
        <f>R45/Q57</f>
        <v>#DIV/0!</v>
      </c>
      <c r="S52" s="249" t="e">
        <f>S45/Q57</f>
        <v>#DIV/0!</v>
      </c>
      <c r="T52" s="244" t="e">
        <f>T45/Q57</f>
        <v>#DIV/0!</v>
      </c>
    </row>
    <row r="53" spans="1:20" ht="12" customHeight="1">
      <c r="A53" s="184"/>
      <c r="B53" s="184"/>
      <c r="C53" s="184"/>
      <c r="D53" s="184"/>
      <c r="E53" s="184"/>
      <c r="F53" s="184"/>
      <c r="G53" s="184"/>
      <c r="H53" s="184"/>
      <c r="I53" s="184"/>
      <c r="J53" s="184"/>
      <c r="K53" s="184"/>
      <c r="N53" s="284" t="s">
        <v>95</v>
      </c>
      <c r="O53" s="285"/>
      <c r="P53" s="286"/>
      <c r="Q53" s="243" t="e">
        <f>(Q$45-Q$23)/Q57</f>
        <v>#VALUE!</v>
      </c>
      <c r="R53" s="140"/>
      <c r="S53" s="243" t="e">
        <f>(S$45-S$23)/Q57</f>
        <v>#VALUE!</v>
      </c>
      <c r="T53" s="137"/>
    </row>
    <row r="54" spans="1:20" ht="12" customHeight="1">
      <c r="A54" s="184"/>
      <c r="B54" s="184"/>
      <c r="C54" s="184"/>
      <c r="D54" s="184"/>
      <c r="E54" s="184"/>
      <c r="F54" s="184"/>
      <c r="G54" s="184"/>
      <c r="H54" s="184"/>
      <c r="I54" s="184"/>
      <c r="J54" s="184"/>
      <c r="K54" s="184"/>
      <c r="N54" s="284" t="s">
        <v>88</v>
      </c>
      <c r="O54" s="285"/>
      <c r="P54" s="286"/>
      <c r="Q54" s="139"/>
      <c r="R54" s="247" t="e">
        <f>R52*0.96</f>
        <v>#DIV/0!</v>
      </c>
      <c r="S54" s="237"/>
      <c r="T54" s="250" t="e">
        <f>T52*0.96</f>
        <v>#DIV/0!</v>
      </c>
    </row>
    <row r="55" spans="1:20" ht="16.5" thickBot="1">
      <c r="A55" s="170"/>
      <c r="B55" s="323"/>
      <c r="C55" s="323"/>
      <c r="D55" s="323"/>
      <c r="E55" s="323"/>
      <c r="F55" s="323"/>
      <c r="G55" s="323"/>
      <c r="H55" s="262"/>
      <c r="I55" s="170"/>
      <c r="J55" s="170"/>
      <c r="K55" s="170"/>
      <c r="N55" s="303" t="s">
        <v>89</v>
      </c>
      <c r="O55" s="304"/>
      <c r="P55" s="305"/>
      <c r="Q55" s="237"/>
      <c r="R55" s="248" t="e">
        <f>R52*0.925</f>
        <v>#DIV/0!</v>
      </c>
      <c r="S55" s="237"/>
      <c r="T55" s="251" t="e">
        <f>T52*0.925</f>
        <v>#DIV/0!</v>
      </c>
    </row>
    <row r="56" spans="1:20" ht="21" thickBot="1">
      <c r="A56" s="174"/>
      <c r="B56" s="172"/>
      <c r="C56" s="172"/>
      <c r="D56" s="173" t="s">
        <v>107</v>
      </c>
      <c r="E56" s="172"/>
      <c r="F56" s="172"/>
      <c r="G56" s="172"/>
      <c r="H56" s="172"/>
      <c r="I56" s="172"/>
      <c r="J56" s="172"/>
      <c r="K56" s="172"/>
      <c r="N56" s="336" t="s">
        <v>128</v>
      </c>
      <c r="O56" s="337"/>
      <c r="P56" s="337"/>
      <c r="Q56" s="238"/>
      <c r="R56" s="238"/>
      <c r="S56" s="252">
        <f>(1-(1-T$4))*100</f>
        <v>0</v>
      </c>
      <c r="T56" s="253">
        <f>(1-(1-T$5)*(1-T$6))*100</f>
        <v>0</v>
      </c>
    </row>
    <row r="57" spans="1:22" ht="21" thickBot="1">
      <c r="A57" s="175"/>
      <c r="B57" s="320" t="s">
        <v>108</v>
      </c>
      <c r="C57" s="320"/>
      <c r="D57" s="320"/>
      <c r="E57" s="320"/>
      <c r="F57" s="320"/>
      <c r="G57" s="320"/>
      <c r="H57" s="263"/>
      <c r="I57" s="175"/>
      <c r="J57" s="318"/>
      <c r="K57" s="319"/>
      <c r="N57" s="297" t="s">
        <v>96</v>
      </c>
      <c r="O57" s="298"/>
      <c r="P57" s="299"/>
      <c r="Q57" s="239">
        <f>SUM(O23:O40)</f>
        <v>0</v>
      </c>
      <c r="R57" s="240">
        <f>SUMPRODUCT(F23:F40,O23:O40)/2000</f>
        <v>0</v>
      </c>
      <c r="S57" s="44"/>
      <c r="T57" s="44"/>
      <c r="V57" s="43"/>
    </row>
    <row r="58" spans="1:20" ht="21" thickTop="1">
      <c r="A58" s="174"/>
      <c r="B58" s="170"/>
      <c r="C58" s="171"/>
      <c r="D58" s="173" t="s">
        <v>100</v>
      </c>
      <c r="E58" s="170"/>
      <c r="F58" s="170"/>
      <c r="G58" s="170"/>
      <c r="H58" s="170"/>
      <c r="I58" s="174"/>
      <c r="J58" s="317" t="s">
        <v>109</v>
      </c>
      <c r="K58" s="317"/>
      <c r="T58" s="176" t="s">
        <v>113</v>
      </c>
    </row>
    <row r="59" ht="12.75">
      <c r="T59" s="256" t="s">
        <v>132</v>
      </c>
    </row>
  </sheetData>
  <sheetProtection/>
  <mergeCells count="51">
    <mergeCell ref="C15:H15"/>
    <mergeCell ref="N56:P56"/>
    <mergeCell ref="J11:K11"/>
    <mergeCell ref="B3:E3"/>
    <mergeCell ref="B4:E4"/>
    <mergeCell ref="B5:E5"/>
    <mergeCell ref="B6:E6"/>
    <mergeCell ref="J10:L10"/>
    <mergeCell ref="J15:L15"/>
    <mergeCell ref="J5:K5"/>
    <mergeCell ref="J6:K6"/>
    <mergeCell ref="Q7:T7"/>
    <mergeCell ref="Q3:T3"/>
    <mergeCell ref="Q4:R4"/>
    <mergeCell ref="Q5:R5"/>
    <mergeCell ref="Q6:R6"/>
    <mergeCell ref="E7:F7"/>
    <mergeCell ref="I7:J7"/>
    <mergeCell ref="C10:H10"/>
    <mergeCell ref="J58:K58"/>
    <mergeCell ref="J57:K57"/>
    <mergeCell ref="B57:G57"/>
    <mergeCell ref="A42:K43"/>
    <mergeCell ref="B55:G55"/>
    <mergeCell ref="G19:I19"/>
    <mergeCell ref="A19:A20"/>
    <mergeCell ref="N57:P57"/>
    <mergeCell ref="N45:P45"/>
    <mergeCell ref="N47:P47"/>
    <mergeCell ref="N46:P46"/>
    <mergeCell ref="N55:P55"/>
    <mergeCell ref="N54:P54"/>
    <mergeCell ref="N53:P53"/>
    <mergeCell ref="N52:P52"/>
    <mergeCell ref="N51:P51"/>
    <mergeCell ref="N50:P50"/>
    <mergeCell ref="S20:T20"/>
    <mergeCell ref="Q20:R20"/>
    <mergeCell ref="Q19:T19"/>
    <mergeCell ref="N49:P49"/>
    <mergeCell ref="Q42:R42"/>
    <mergeCell ref="S42:T42"/>
    <mergeCell ref="N48:P48"/>
    <mergeCell ref="N44:P44"/>
    <mergeCell ref="N42:P42"/>
    <mergeCell ref="N43:P43"/>
    <mergeCell ref="C19:C20"/>
    <mergeCell ref="E19:E20"/>
    <mergeCell ref="B19:B20"/>
    <mergeCell ref="M19:O19"/>
    <mergeCell ref="J19:K19"/>
  </mergeCells>
  <printOptions horizontalCentered="1" verticalCentered="1"/>
  <pageMargins left="0" right="0" top="0" bottom="0" header="0.25" footer="0.25"/>
  <pageSetup fitToHeight="1" fitToWidth="1" horizontalDpi="600" verticalDpi="600" orientation="landscape" pageOrder="overThenDown" paperSize="5" scale="68" r:id="rId3"/>
  <legacyDrawing r:id="rId2"/>
</worksheet>
</file>

<file path=xl/worksheets/sheet3.xml><?xml version="1.0" encoding="utf-8"?>
<worksheet xmlns="http://schemas.openxmlformats.org/spreadsheetml/2006/main" xmlns:r="http://schemas.openxmlformats.org/officeDocument/2006/relationships">
  <dimension ref="A1:G38"/>
  <sheetViews>
    <sheetView tabSelected="1" workbookViewId="0" topLeftCell="A1">
      <selection activeCell="E39" sqref="E39"/>
    </sheetView>
  </sheetViews>
  <sheetFormatPr defaultColWidth="9.140625" defaultRowHeight="12.75"/>
  <cols>
    <col min="1" max="1" width="16.7109375" style="0" bestFit="1" customWidth="1"/>
    <col min="3" max="3" width="2.140625" style="0" customWidth="1"/>
    <col min="7" max="7" width="10.28125" style="0" bestFit="1" customWidth="1"/>
  </cols>
  <sheetData>
    <row r="1" spans="1:7" ht="25.5">
      <c r="A1" s="340" t="s">
        <v>37</v>
      </c>
      <c r="B1" s="341"/>
      <c r="C1" s="341"/>
      <c r="D1" s="341"/>
      <c r="E1" s="341"/>
      <c r="F1" s="341"/>
      <c r="G1" s="342"/>
    </row>
    <row r="2" spans="1:7" ht="12.75">
      <c r="A2" s="5"/>
      <c r="B2" s="1"/>
      <c r="C2" s="1"/>
      <c r="D2" s="1"/>
      <c r="E2" s="1"/>
      <c r="F2" s="1"/>
      <c r="G2" s="6"/>
    </row>
    <row r="3" spans="1:7" ht="12.75">
      <c r="A3" s="343" t="s">
        <v>38</v>
      </c>
      <c r="B3" s="344"/>
      <c r="C3" s="8" t="s">
        <v>39</v>
      </c>
      <c r="D3" s="345" t="s">
        <v>40</v>
      </c>
      <c r="E3" s="345"/>
      <c r="F3" s="345"/>
      <c r="G3" s="9" t="s">
        <v>41</v>
      </c>
    </row>
    <row r="4" spans="1:7" ht="12.75">
      <c r="A4" s="7" t="s">
        <v>42</v>
      </c>
      <c r="B4" s="8" t="s">
        <v>43</v>
      </c>
      <c r="C4" s="1"/>
      <c r="D4" s="8" t="s">
        <v>43</v>
      </c>
      <c r="E4" s="345" t="s">
        <v>42</v>
      </c>
      <c r="F4" s="345"/>
      <c r="G4" s="6" t="s">
        <v>44</v>
      </c>
    </row>
    <row r="5" spans="1:7" ht="12.75">
      <c r="A5" s="5" t="s">
        <v>45</v>
      </c>
      <c r="B5" s="10"/>
      <c r="C5" s="8" t="s">
        <v>39</v>
      </c>
      <c r="D5" s="11">
        <f>B5*G5</f>
        <v>0</v>
      </c>
      <c r="E5" s="1" t="s">
        <v>46</v>
      </c>
      <c r="F5" s="1"/>
      <c r="G5" s="12">
        <v>8.3454043</v>
      </c>
    </row>
    <row r="6" spans="1:7" ht="12.75">
      <c r="A6" s="5"/>
      <c r="B6" s="1"/>
      <c r="C6" s="1"/>
      <c r="D6" s="1"/>
      <c r="E6" s="1"/>
      <c r="F6" s="1"/>
      <c r="G6" s="12"/>
    </row>
    <row r="7" spans="1:7" ht="12.75">
      <c r="A7" s="5" t="s">
        <v>47</v>
      </c>
      <c r="B7" s="10"/>
      <c r="C7" s="8" t="s">
        <v>39</v>
      </c>
      <c r="D7" s="11">
        <f>B7*G7</f>
        <v>0</v>
      </c>
      <c r="E7" s="1" t="s">
        <v>46</v>
      </c>
      <c r="F7" s="1"/>
      <c r="G7" s="12">
        <f>8.34595</f>
        <v>8.34595</v>
      </c>
    </row>
    <row r="8" spans="1:7" ht="12.75">
      <c r="A8" s="5"/>
      <c r="B8" s="1"/>
      <c r="C8" s="1"/>
      <c r="D8" s="1"/>
      <c r="E8" s="1"/>
      <c r="F8" s="1"/>
      <c r="G8" s="12"/>
    </row>
    <row r="9" spans="1:7" ht="12.75">
      <c r="A9" s="5" t="s">
        <v>48</v>
      </c>
      <c r="B9" s="10"/>
      <c r="C9" s="8" t="s">
        <v>39</v>
      </c>
      <c r="D9" s="11">
        <f>B9*G9</f>
        <v>0</v>
      </c>
      <c r="E9" s="1" t="s">
        <v>46</v>
      </c>
      <c r="F9" s="1"/>
      <c r="G9" s="13">
        <v>0.00834595</v>
      </c>
    </row>
    <row r="10" spans="1:7" ht="12.75">
      <c r="A10" s="5"/>
      <c r="B10" s="1"/>
      <c r="C10" s="1"/>
      <c r="D10" s="1"/>
      <c r="E10" s="1"/>
      <c r="F10" s="1"/>
      <c r="G10" s="12"/>
    </row>
    <row r="11" spans="1:7" ht="12.75">
      <c r="A11" s="5" t="s">
        <v>46</v>
      </c>
      <c r="B11" s="10"/>
      <c r="C11" s="8" t="s">
        <v>39</v>
      </c>
      <c r="D11" s="11">
        <f>B11*G11</f>
        <v>0</v>
      </c>
      <c r="E11" s="1" t="s">
        <v>48</v>
      </c>
      <c r="F11" s="1"/>
      <c r="G11" s="12">
        <v>119.82</v>
      </c>
    </row>
    <row r="12" spans="1:7" ht="12.75">
      <c r="A12" s="5"/>
      <c r="B12" s="1"/>
      <c r="C12" s="107"/>
      <c r="D12" s="1"/>
      <c r="E12" s="1"/>
      <c r="F12" s="1"/>
      <c r="G12" s="12"/>
    </row>
    <row r="13" spans="1:7" ht="12.75">
      <c r="A13" s="5" t="s">
        <v>83</v>
      </c>
      <c r="B13" s="10"/>
      <c r="C13" s="8" t="s">
        <v>39</v>
      </c>
      <c r="D13" s="11">
        <f>B13*G13</f>
        <v>0</v>
      </c>
      <c r="E13" s="1" t="s">
        <v>84</v>
      </c>
      <c r="F13" s="1"/>
      <c r="G13" s="12">
        <v>0.2642</v>
      </c>
    </row>
    <row r="14" spans="1:7" ht="12.75">
      <c r="A14" s="5"/>
      <c r="B14" s="1"/>
      <c r="C14" s="107"/>
      <c r="D14" s="1"/>
      <c r="E14" s="1"/>
      <c r="F14" s="1"/>
      <c r="G14" s="12"/>
    </row>
    <row r="15" spans="1:7" ht="12.75">
      <c r="A15" s="5" t="s">
        <v>85</v>
      </c>
      <c r="B15" s="10"/>
      <c r="C15" s="8" t="s">
        <v>39</v>
      </c>
      <c r="D15" s="11">
        <f>B15*G15</f>
        <v>0</v>
      </c>
      <c r="E15" s="1" t="s">
        <v>86</v>
      </c>
      <c r="F15" s="1"/>
      <c r="G15" s="13">
        <v>0.00220462262</v>
      </c>
    </row>
    <row r="16" spans="1:7" ht="12.75">
      <c r="A16" s="108"/>
      <c r="B16" s="1"/>
      <c r="C16" s="107"/>
      <c r="D16" s="1"/>
      <c r="E16" s="1"/>
      <c r="F16" s="1"/>
      <c r="G16" s="12"/>
    </row>
    <row r="17" spans="1:7" ht="12.75">
      <c r="A17" s="5" t="s">
        <v>86</v>
      </c>
      <c r="B17" s="10"/>
      <c r="C17" s="8" t="s">
        <v>39</v>
      </c>
      <c r="D17" s="11">
        <f>B17*G17</f>
        <v>0</v>
      </c>
      <c r="E17" s="1" t="s">
        <v>85</v>
      </c>
      <c r="F17" s="1"/>
      <c r="G17" s="12">
        <v>453.59</v>
      </c>
    </row>
    <row r="18" spans="1:7" ht="12.75">
      <c r="A18" s="5"/>
      <c r="B18" s="1"/>
      <c r="C18" s="107"/>
      <c r="D18" s="1"/>
      <c r="E18" s="109"/>
      <c r="F18" s="1"/>
      <c r="G18" s="12"/>
    </row>
    <row r="19" spans="1:7" ht="12.75">
      <c r="A19" s="5" t="s">
        <v>93</v>
      </c>
      <c r="B19" s="10"/>
      <c r="C19" s="8" t="s">
        <v>39</v>
      </c>
      <c r="D19" s="11">
        <f>B19*G19</f>
        <v>0</v>
      </c>
      <c r="E19" s="1" t="s">
        <v>86</v>
      </c>
      <c r="F19" s="1"/>
      <c r="G19" s="157">
        <v>2000</v>
      </c>
    </row>
    <row r="20" spans="1:7" ht="12.75">
      <c r="A20" s="108"/>
      <c r="B20" s="1"/>
      <c r="C20" s="107"/>
      <c r="D20" s="1"/>
      <c r="E20" s="1"/>
      <c r="F20" s="1"/>
      <c r="G20" s="12"/>
    </row>
    <row r="21" spans="1:7" ht="12.75">
      <c r="A21" s="5" t="s">
        <v>86</v>
      </c>
      <c r="B21" s="10"/>
      <c r="C21" s="8" t="s">
        <v>39</v>
      </c>
      <c r="D21" s="11">
        <f>B21*G21</f>
        <v>0</v>
      </c>
      <c r="E21" s="1" t="s">
        <v>93</v>
      </c>
      <c r="F21" s="1"/>
      <c r="G21" s="13">
        <v>0.0005</v>
      </c>
    </row>
    <row r="22" spans="1:7" ht="12.75">
      <c r="A22" s="5"/>
      <c r="B22" s="1"/>
      <c r="C22" s="1"/>
      <c r="D22" s="1"/>
      <c r="E22" s="1"/>
      <c r="F22" s="1"/>
      <c r="G22" s="6"/>
    </row>
    <row r="23" spans="1:7" ht="12.75">
      <c r="A23" s="5" t="s">
        <v>116</v>
      </c>
      <c r="B23" s="179"/>
      <c r="C23" s="1" t="s">
        <v>39</v>
      </c>
      <c r="D23" s="11">
        <f>B23*G23</f>
        <v>0</v>
      </c>
      <c r="E23" s="1" t="s">
        <v>84</v>
      </c>
      <c r="F23" s="1"/>
      <c r="G23" s="6">
        <v>0.0078125</v>
      </c>
    </row>
    <row r="24" spans="1:7" ht="12.75">
      <c r="A24" s="5"/>
      <c r="B24" s="1"/>
      <c r="C24" s="1"/>
      <c r="D24" s="1"/>
      <c r="E24" s="1"/>
      <c r="F24" s="1"/>
      <c r="G24" s="6"/>
    </row>
    <row r="25" spans="1:7" ht="12.75">
      <c r="A25" s="5" t="s">
        <v>115</v>
      </c>
      <c r="B25" s="10"/>
      <c r="C25" s="8" t="s">
        <v>39</v>
      </c>
      <c r="D25" s="11">
        <f>B25*G25</f>
        <v>0</v>
      </c>
      <c r="E25" s="1" t="s">
        <v>86</v>
      </c>
      <c r="F25" s="1"/>
      <c r="G25" s="6">
        <v>0.0625</v>
      </c>
    </row>
    <row r="26" spans="1:7" ht="13.5" thickBot="1">
      <c r="A26" s="14"/>
      <c r="B26" s="15"/>
      <c r="C26" s="15"/>
      <c r="D26" s="15"/>
      <c r="E26" s="15"/>
      <c r="F26" s="15"/>
      <c r="G26" s="16"/>
    </row>
    <row r="29" spans="1:4" ht="12.75">
      <c r="A29" s="33"/>
      <c r="B29" s="33"/>
      <c r="C29" s="41"/>
      <c r="D29" s="41"/>
    </row>
    <row r="30" spans="1:4" ht="12.75">
      <c r="A30" s="105"/>
      <c r="B30" s="33"/>
      <c r="C30" s="41"/>
      <c r="D30" s="41"/>
    </row>
    <row r="31" spans="1:4" ht="12.75">
      <c r="A31" s="33"/>
      <c r="B31" s="33"/>
      <c r="C31" s="41"/>
      <c r="D31" s="41"/>
    </row>
    <row r="32" spans="1:4" ht="12.75">
      <c r="A32" s="33"/>
      <c r="B32" s="33"/>
      <c r="C32" s="41"/>
      <c r="D32" s="41"/>
    </row>
    <row r="33" spans="1:4" ht="12.75">
      <c r="A33" s="33"/>
      <c r="B33" s="33"/>
      <c r="C33" s="41"/>
      <c r="D33" s="41"/>
    </row>
    <row r="34" spans="1:4" ht="12.75">
      <c r="A34" s="33"/>
      <c r="B34" s="33"/>
      <c r="C34" s="41"/>
      <c r="D34" s="41"/>
    </row>
    <row r="35" spans="1:4" ht="15">
      <c r="A35" s="159" t="s">
        <v>133</v>
      </c>
      <c r="B35" s="33"/>
      <c r="C35" s="41"/>
      <c r="D35" s="41"/>
    </row>
    <row r="36" spans="1:4" ht="15">
      <c r="A36" s="33"/>
      <c r="B36" s="159" t="s">
        <v>134</v>
      </c>
      <c r="C36" s="41"/>
      <c r="D36" s="41"/>
    </row>
    <row r="37" spans="1:4" ht="15">
      <c r="A37" s="33"/>
      <c r="B37" s="159" t="s">
        <v>135</v>
      </c>
      <c r="C37" s="41"/>
      <c r="D37" s="41"/>
    </row>
    <row r="38" spans="2:4" ht="12.75">
      <c r="B38" s="33"/>
      <c r="C38" s="41"/>
      <c r="D38" s="41"/>
    </row>
  </sheetData>
  <mergeCells count="4">
    <mergeCell ref="A1:G1"/>
    <mergeCell ref="A3:B3"/>
    <mergeCell ref="D3:F3"/>
    <mergeCell ref="E4:F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angelab</cp:lastModifiedBy>
  <cp:lastPrinted>2010-06-02T19:13:58Z</cp:lastPrinted>
  <dcterms:created xsi:type="dcterms:W3CDTF">2000-07-21T15:08:12Z</dcterms:created>
  <dcterms:modified xsi:type="dcterms:W3CDTF">2014-03-05T18:08:14Z</dcterms:modified>
  <cp:category/>
  <cp:version/>
  <cp:contentType/>
  <cp:contentStatus/>
</cp:coreProperties>
</file>