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35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<sst xmlns="http://schemas.openxmlformats.org/spreadsheetml/2006/main" count="41" uniqueCount="35">
  <si>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Type of Service Station</t>
  </si>
  <si>
    <t>Aboveground Tanks</t>
  </si>
  <si>
    <t>Loading</t>
  </si>
  <si>
    <t>Refueling</t>
  </si>
  <si>
    <t>Spillage</t>
  </si>
  <si>
    <t>No Control</t>
  </si>
  <si>
    <t>Phase I</t>
  </si>
  <si>
    <t>Underground Tanks</t>
  </si>
  <si>
    <t xml:space="preserve">Phase I </t>
  </si>
  <si>
    <t>Phase I with Vent Valves</t>
  </si>
  <si>
    <t>Phase I  &amp; II without Vent Valves</t>
  </si>
  <si>
    <t>Phase I  &amp; II with Vent Valves</t>
  </si>
  <si>
    <t>Phase I &amp; II with Vent Valves</t>
  </si>
  <si>
    <t>Phase I &amp; II without Vent Valves</t>
  </si>
  <si>
    <t>Breathing</t>
  </si>
  <si>
    <t>No Controls</t>
  </si>
  <si>
    <t>Percent by Weight</t>
  </si>
  <si>
    <t>Vapor</t>
  </si>
  <si>
    <t>Liquid</t>
  </si>
  <si>
    <t>Benzene</t>
  </si>
  <si>
    <t>Ethylbenzene</t>
  </si>
  <si>
    <t>Methyl Tertiary Butyl Ether</t>
  </si>
  <si>
    <t>Toluene</t>
  </si>
  <si>
    <t>Xylene (Total)</t>
  </si>
  <si>
    <t>MTBE</t>
  </si>
  <si>
    <t>E-Benz</t>
  </si>
  <si>
    <t>Xylene</t>
  </si>
  <si>
    <t>Emission Factors (pounds/1000 gallons)</t>
  </si>
  <si>
    <t>Name</t>
  </si>
  <si>
    <t>Abbrev.</t>
  </si>
  <si>
    <t>Emissions Factors for Gasoline Dispensing</t>
  </si>
  <si>
    <t>TOG</t>
  </si>
  <si>
    <t>Ethyl-Benzene</t>
  </si>
  <si>
    <t xml:space="preserve">CAS # / Pollutant ID  </t>
  </si>
  <si>
    <t>Toxic substance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</si>
</sst>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">
    <font>
      <sz val="10"/>
      <name val="Arial"/>
      <family val="0"/>
    </font>
    <font>
      <sz val="2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66" fontId="0" fillId="0" borderId="7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28.00390625" style="0" bestFit="1" customWidth="1"/>
    <col min="2" max="5" width="11.7109375" style="0" hidden="1" customWidth="1"/>
    <col min="6" max="11" width="13.28125" style="0" customWidth="1"/>
  </cols>
  <sheetData>
    <row r="1" spans="1:11" ht="34.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3.5" thickBot="1"/>
    <row r="3" spans="1:11" ht="14.25" thickBot="1" thickTop="1">
      <c r="A3" s="25" t="s">
        <v>0</v>
      </c>
      <c r="B3" s="31"/>
      <c r="C3" s="22"/>
      <c r="D3" s="22"/>
      <c r="E3" s="22"/>
      <c r="F3" s="39" t="s">
        <v>27</v>
      </c>
      <c r="G3" s="40"/>
      <c r="H3" s="40"/>
      <c r="I3" s="40"/>
      <c r="J3" s="40"/>
      <c r="K3" s="41"/>
    </row>
    <row r="4" spans="1:11" ht="12.75">
      <c r="A4" s="26"/>
      <c r="B4" s="30" t="s">
        <v>2</v>
      </c>
      <c r="C4" s="2" t="s">
        <v>14</v>
      </c>
      <c r="D4" s="2" t="s">
        <v>3</v>
      </c>
      <c r="E4" s="2" t="s">
        <v>4</v>
      </c>
      <c r="F4" s="34" t="s">
        <v>31</v>
      </c>
      <c r="G4" s="30" t="s">
        <v>19</v>
      </c>
      <c r="H4" s="14" t="s">
        <v>32</v>
      </c>
      <c r="I4" s="14" t="s">
        <v>24</v>
      </c>
      <c r="J4" s="14" t="s">
        <v>22</v>
      </c>
      <c r="K4" s="15" t="s">
        <v>26</v>
      </c>
    </row>
    <row r="5" spans="1:11" ht="12.75">
      <c r="A5" s="35" t="s">
        <v>33</v>
      </c>
      <c r="B5" s="30"/>
      <c r="C5" s="2"/>
      <c r="D5" s="2"/>
      <c r="E5" s="2"/>
      <c r="F5" s="14">
        <v>43101</v>
      </c>
      <c r="G5" s="30">
        <v>71432</v>
      </c>
      <c r="H5" s="14">
        <v>100414</v>
      </c>
      <c r="I5" s="14">
        <v>1634044</v>
      </c>
      <c r="J5" s="14">
        <v>108883</v>
      </c>
      <c r="K5" s="15">
        <v>1210</v>
      </c>
    </row>
    <row r="6" spans="1:11" ht="12.75">
      <c r="A6" s="29" t="s">
        <v>1</v>
      </c>
      <c r="B6" s="23"/>
      <c r="C6" s="3"/>
      <c r="D6" s="3"/>
      <c r="E6" s="3"/>
      <c r="F6" s="3"/>
      <c r="G6" s="13"/>
      <c r="H6" s="2"/>
      <c r="I6" s="2"/>
      <c r="J6" s="2"/>
      <c r="K6" s="7"/>
    </row>
    <row r="7" spans="1:11" ht="12.75">
      <c r="A7" s="27" t="s">
        <v>5</v>
      </c>
      <c r="B7" s="23">
        <v>8.4</v>
      </c>
      <c r="C7" s="3">
        <v>2.1</v>
      </c>
      <c r="D7" s="3">
        <v>8.4</v>
      </c>
      <c r="E7" s="3">
        <v>0.61</v>
      </c>
      <c r="F7" s="4">
        <f>SUM(B7:E7)</f>
        <v>19.509999999999998</v>
      </c>
      <c r="G7" s="32">
        <f>($B7+$C7+$D7)*$J$21/100+$E7*$K$21/100</f>
        <v>0.0628</v>
      </c>
      <c r="H7" s="18">
        <f>($B7+$C7+$D7)*$J$22/100+$E7*$K$22/100</f>
        <v>0.00976</v>
      </c>
      <c r="I7" s="18">
        <f>($B7+$C7+$D7)*$J$23/100+$E7*$K$23/100</f>
        <v>0.06709999999999999</v>
      </c>
      <c r="J7" s="18">
        <f>($B7+$C7+$D7)*$J$24/100+$E7*$K$24/100</f>
        <v>0.048799999999999996</v>
      </c>
      <c r="K7" s="19">
        <f>($B7+$C7+$D7)*$J$25/100+$E7*$K$25/100</f>
        <v>0.01464</v>
      </c>
    </row>
    <row r="8" spans="1:11" ht="12.75">
      <c r="A8" s="27" t="s">
        <v>6</v>
      </c>
      <c r="B8" s="23">
        <v>0.42</v>
      </c>
      <c r="C8" s="3">
        <v>2.1</v>
      </c>
      <c r="D8" s="3">
        <v>8.4</v>
      </c>
      <c r="E8" s="3">
        <v>0.61</v>
      </c>
      <c r="F8" s="4">
        <f aca="true" t="shared" si="0" ref="F8:F17">SUM(B8:E8)</f>
        <v>11.53</v>
      </c>
      <c r="G8" s="32">
        <f>($B8+$C8+$D8)*$J$21/100+$E8*$K$21/100</f>
        <v>0.03886</v>
      </c>
      <c r="H8" s="18">
        <f>($B8+$C8+$D8)*$J$22/100+$E8*$K$22/100</f>
        <v>0.00976</v>
      </c>
      <c r="I8" s="18">
        <f>($B8+$C8+$D8)*$J$23/100+$E8*$K$23/100</f>
        <v>0.06709999999999999</v>
      </c>
      <c r="J8" s="18">
        <f>($B8+$C8+$D8)*$J$24/100+$E8*$K$24/100</f>
        <v>0.048799999999999996</v>
      </c>
      <c r="K8" s="19">
        <f>($B8+$C8+$D8)*$J$25/100+$E8*$K$25/100</f>
        <v>0.01464</v>
      </c>
    </row>
    <row r="9" spans="1:11" ht="12.75">
      <c r="A9" s="27" t="s">
        <v>13</v>
      </c>
      <c r="B9" s="23">
        <v>0.42</v>
      </c>
      <c r="C9" s="3">
        <v>0.21</v>
      </c>
      <c r="D9" s="3">
        <v>0.63</v>
      </c>
      <c r="E9" s="3">
        <v>0.42</v>
      </c>
      <c r="F9" s="4">
        <f t="shared" si="0"/>
        <v>1.68</v>
      </c>
      <c r="G9" s="32">
        <f>($B9+$C9+$D9)*$J$21/100+$E9*$K$21/100</f>
        <v>0.00798</v>
      </c>
      <c r="H9" s="18">
        <f>($B9+$C9+$D9)*$J$22/100+$E9*$K$22/100</f>
        <v>0.00672</v>
      </c>
      <c r="I9" s="18">
        <f>($B9+$C9+$D9)*$J$23/100+$E9*$K$23/100</f>
        <v>0.0462</v>
      </c>
      <c r="J9" s="18">
        <f>($B9+$C9+$D9)*$J$24/100+$E9*$K$24/100</f>
        <v>0.0336</v>
      </c>
      <c r="K9" s="19">
        <f>($B9+$C9+$D9)*$J$25/100+$E9*$K$25/100</f>
        <v>0.01008</v>
      </c>
    </row>
    <row r="10" spans="1:11" ht="12.75">
      <c r="A10" s="27" t="s">
        <v>12</v>
      </c>
      <c r="B10" s="23">
        <v>0.42</v>
      </c>
      <c r="C10" s="3">
        <v>0.053</v>
      </c>
      <c r="D10" s="3">
        <v>0.63</v>
      </c>
      <c r="E10" s="3">
        <v>0.42</v>
      </c>
      <c r="F10" s="4">
        <f t="shared" si="0"/>
        <v>1.523</v>
      </c>
      <c r="G10" s="32">
        <f>($B10+$C10+$D10)*$J$21/100+$E10*$K$21/100</f>
        <v>0.007509</v>
      </c>
      <c r="H10" s="18">
        <f>($B10+$C10+$D10)*$J$22/100+$E10*$K$22/100</f>
        <v>0.00672</v>
      </c>
      <c r="I10" s="18">
        <f>($B10+$C10+$D10)*$J$23/100+$E10*$K$23/100</f>
        <v>0.0462</v>
      </c>
      <c r="J10" s="18">
        <f>($B10+$C10+$D10)*$J$24/100+$E10*$K$24/100</f>
        <v>0.0336</v>
      </c>
      <c r="K10" s="19">
        <f>($B10+$C10+$D10)*$J$25/100+$E10*$K$25/100</f>
        <v>0.01008</v>
      </c>
    </row>
    <row r="11" spans="1:11" ht="12.75">
      <c r="A11" s="27"/>
      <c r="B11" s="23"/>
      <c r="C11" s="13"/>
      <c r="D11" s="2"/>
      <c r="E11" s="2"/>
      <c r="F11" s="2"/>
      <c r="G11" s="32"/>
      <c r="H11" s="18"/>
      <c r="I11" s="18"/>
      <c r="J11" s="18"/>
      <c r="K11" s="19"/>
    </row>
    <row r="12" spans="1:11" ht="12.75">
      <c r="A12" s="29" t="s">
        <v>7</v>
      </c>
      <c r="B12" s="23"/>
      <c r="C12" s="3"/>
      <c r="D12" s="3"/>
      <c r="E12" s="3"/>
      <c r="F12" s="4"/>
      <c r="G12" s="32"/>
      <c r="H12" s="18"/>
      <c r="I12" s="18"/>
      <c r="J12" s="18"/>
      <c r="K12" s="19"/>
    </row>
    <row r="13" spans="1:11" ht="12.75">
      <c r="A13" s="27" t="s">
        <v>15</v>
      </c>
      <c r="B13" s="23">
        <v>8.4</v>
      </c>
      <c r="C13" s="3">
        <v>0.84</v>
      </c>
      <c r="D13" s="3">
        <v>8.4</v>
      </c>
      <c r="E13" s="3">
        <v>0.61</v>
      </c>
      <c r="F13" s="4">
        <f t="shared" si="0"/>
        <v>18.25</v>
      </c>
      <c r="G13" s="32">
        <f>($B13+$C13+$D13)*$J$21/100+$E13*$K$21/100</f>
        <v>0.059019999999999996</v>
      </c>
      <c r="H13" s="18">
        <f>($B13+$C13+$D13)*$J$22/100+$E13*$K$22/100</f>
        <v>0.00976</v>
      </c>
      <c r="I13" s="18">
        <f>($B13+$C13+$D13)*$J$23/100+$E13*$K$23/100</f>
        <v>0.06709999999999999</v>
      </c>
      <c r="J13" s="18">
        <f>($B13+$C13+$D13)*$J$24/100+$E13*$K$24/100</f>
        <v>0.048799999999999996</v>
      </c>
      <c r="K13" s="19">
        <f>($B13+$C13+$D13)*$J$25/100+$E13*$K$25/100</f>
        <v>0.01464</v>
      </c>
    </row>
    <row r="14" spans="1:11" ht="12.75">
      <c r="A14" s="27" t="s">
        <v>8</v>
      </c>
      <c r="B14" s="23">
        <v>0.42</v>
      </c>
      <c r="C14" s="3">
        <v>0.84</v>
      </c>
      <c r="D14" s="3">
        <v>8.4</v>
      </c>
      <c r="E14" s="3">
        <v>0.61</v>
      </c>
      <c r="F14" s="4">
        <f t="shared" si="0"/>
        <v>10.27</v>
      </c>
      <c r="G14" s="32">
        <f>($B14+$C14+$D14)*$J$21/100+$E14*$K$21/100</f>
        <v>0.03508</v>
      </c>
      <c r="H14" s="18">
        <f>($B14+$C14+$D14)*$J$22/100+$E14*$K$22/100</f>
        <v>0.00976</v>
      </c>
      <c r="I14" s="18">
        <f>($B14+$C14+$D14)*$J$23/100+$E14*$K$23/100</f>
        <v>0.06709999999999999</v>
      </c>
      <c r="J14" s="18">
        <f>($B14+$C14+$D14)*$J$24/100+$E14*$K$24/100</f>
        <v>0.048799999999999996</v>
      </c>
      <c r="K14" s="19">
        <f>($B14+$C14+$D14)*$J$25/100+$E14*$K$25/100</f>
        <v>0.01464</v>
      </c>
    </row>
    <row r="15" spans="1:11" ht="12.75">
      <c r="A15" s="27" t="s">
        <v>9</v>
      </c>
      <c r="B15" s="23">
        <v>0.084</v>
      </c>
      <c r="C15" s="3">
        <v>0.21</v>
      </c>
      <c r="D15" s="3">
        <v>8.4</v>
      </c>
      <c r="E15" s="3">
        <v>0.61</v>
      </c>
      <c r="F15" s="4">
        <f t="shared" si="0"/>
        <v>9.304</v>
      </c>
      <c r="G15" s="32">
        <f>($B15+$C15+$D15)*$J$21/100+$E15*$K$21/100</f>
        <v>0.032182</v>
      </c>
      <c r="H15" s="18">
        <f>($B15+$C15+$D15)*$J$22/100+$E15*$K$22/100</f>
        <v>0.00976</v>
      </c>
      <c r="I15" s="18">
        <f>($B15+$C15+$D15)*$J$23/100+$E15*$K$23/100</f>
        <v>0.06709999999999999</v>
      </c>
      <c r="J15" s="18">
        <f>($B15+$C15+$D15)*$J$24/100+$E15*$K$24/100</f>
        <v>0.048799999999999996</v>
      </c>
      <c r="K15" s="19">
        <f>($B15+$C15+$D15)*$J$25/100+$E15*$K$25/100</f>
        <v>0.01464</v>
      </c>
    </row>
    <row r="16" spans="1:11" ht="12.75">
      <c r="A16" s="27" t="s">
        <v>10</v>
      </c>
      <c r="B16" s="23">
        <v>0.42</v>
      </c>
      <c r="C16" s="3">
        <v>0.1</v>
      </c>
      <c r="D16" s="3">
        <v>0.74</v>
      </c>
      <c r="E16" s="3">
        <v>0.42</v>
      </c>
      <c r="F16" s="4">
        <f t="shared" si="0"/>
        <v>1.68</v>
      </c>
      <c r="G16" s="32">
        <f>($B16+$C16+$D16)*$J$21/100+$E16*$K$21/100</f>
        <v>0.00798</v>
      </c>
      <c r="H16" s="18">
        <f>($B16+$C16+$D16)*$J$22/100+$E16*$K$22/100</f>
        <v>0.00672</v>
      </c>
      <c r="I16" s="18">
        <f>($B16+$C16+$D16)*$J$23/100+$E16*$K$23/100</f>
        <v>0.0462</v>
      </c>
      <c r="J16" s="18">
        <f>($B16+$C16+$D16)*$J$24/100+$E16*$K$24/100</f>
        <v>0.0336</v>
      </c>
      <c r="K16" s="19">
        <f>($B16+$C16+$D16)*$J$25/100+$E16*$K$25/100</f>
        <v>0.01008</v>
      </c>
    </row>
    <row r="17" spans="1:11" ht="13.5" thickBot="1">
      <c r="A17" s="28" t="s">
        <v>11</v>
      </c>
      <c r="B17" s="24">
        <v>0.084</v>
      </c>
      <c r="C17" s="5">
        <v>0.025</v>
      </c>
      <c r="D17" s="5">
        <v>0.74</v>
      </c>
      <c r="E17" s="5">
        <v>0.42</v>
      </c>
      <c r="F17" s="6">
        <f t="shared" si="0"/>
        <v>1.269</v>
      </c>
      <c r="G17" s="33">
        <f>($B17+$C17+$D17)*$J$21/100+$E17*$K$21/100</f>
        <v>0.0067469999999999995</v>
      </c>
      <c r="H17" s="20">
        <f>($B17+$C17+$D17)*$J$22/100+$E17*$K$22/100</f>
        <v>0.00672</v>
      </c>
      <c r="I17" s="20">
        <f>($B17+$C17+$D17)*$J$23/100+$E17*$K$23/100</f>
        <v>0.0462</v>
      </c>
      <c r="J17" s="20">
        <f>($B17+$C17+$D17)*$J$24/100+$E17*$K$24/100</f>
        <v>0.0336</v>
      </c>
      <c r="K17" s="21">
        <f>($B17+$C17+$D17)*$J$25/100+$E17*$K$25/100</f>
        <v>0.01008</v>
      </c>
    </row>
    <row r="18" ht="14.25" thickBot="1" thickTop="1">
      <c r="F18" s="1"/>
    </row>
    <row r="19" spans="7:11" ht="12.75">
      <c r="G19" s="49" t="s">
        <v>34</v>
      </c>
      <c r="H19" s="50"/>
      <c r="I19" s="51"/>
      <c r="J19" s="47" t="s">
        <v>16</v>
      </c>
      <c r="K19" s="48"/>
    </row>
    <row r="20" spans="7:11" ht="12.75">
      <c r="G20" s="44" t="s">
        <v>28</v>
      </c>
      <c r="H20" s="45"/>
      <c r="I20" s="2" t="s">
        <v>29</v>
      </c>
      <c r="J20" s="2" t="s">
        <v>17</v>
      </c>
      <c r="K20" s="8" t="s">
        <v>18</v>
      </c>
    </row>
    <row r="21" spans="7:11" ht="12.75">
      <c r="G21" s="42" t="s">
        <v>19</v>
      </c>
      <c r="H21" s="43"/>
      <c r="I21" s="16" t="s">
        <v>19</v>
      </c>
      <c r="J21" s="9">
        <v>0.3</v>
      </c>
      <c r="K21" s="10">
        <v>1</v>
      </c>
    </row>
    <row r="22" spans="7:11" ht="12.75">
      <c r="G22" s="42" t="s">
        <v>20</v>
      </c>
      <c r="H22" s="43"/>
      <c r="I22" s="16" t="s">
        <v>25</v>
      </c>
      <c r="J22" s="9">
        <v>0</v>
      </c>
      <c r="K22" s="10">
        <v>1.6</v>
      </c>
    </row>
    <row r="23" spans="7:11" ht="12.75">
      <c r="G23" s="42" t="s">
        <v>21</v>
      </c>
      <c r="H23" s="43"/>
      <c r="I23" s="16" t="s">
        <v>24</v>
      </c>
      <c r="J23" s="9">
        <v>0</v>
      </c>
      <c r="K23" s="10">
        <v>11</v>
      </c>
    </row>
    <row r="24" spans="7:11" ht="12.75">
      <c r="G24" s="42" t="s">
        <v>22</v>
      </c>
      <c r="H24" s="43"/>
      <c r="I24" s="16" t="s">
        <v>22</v>
      </c>
      <c r="J24" s="9">
        <v>0</v>
      </c>
      <c r="K24" s="10">
        <v>8</v>
      </c>
    </row>
    <row r="25" spans="7:11" ht="13.5" thickBot="1">
      <c r="G25" s="37" t="s">
        <v>23</v>
      </c>
      <c r="H25" s="38"/>
      <c r="I25" s="17" t="s">
        <v>26</v>
      </c>
      <c r="J25" s="11">
        <v>0</v>
      </c>
      <c r="K25" s="12">
        <v>2.4</v>
      </c>
    </row>
    <row r="27" ht="12.75">
      <c r="K27" s="36"/>
    </row>
  </sheetData>
  <mergeCells count="10">
    <mergeCell ref="A1:K1"/>
    <mergeCell ref="J19:K19"/>
    <mergeCell ref="G19:I19"/>
    <mergeCell ref="G24:H24"/>
    <mergeCell ref="G25:H25"/>
    <mergeCell ref="F3:K3"/>
    <mergeCell ref="G23:H23"/>
    <mergeCell ref="G22:H22"/>
    <mergeCell ref="G21:H21"/>
    <mergeCell ref="G20:H20"/>
  </mergeCells>
  <printOptions horizontalCentered="1"/>
  <pageMargins left="0.25" right="0.25" top="1" bottom="1" header="0.5" footer="0.5"/>
  <pageSetup horizontalDpi="300" verticalDpi="300" orientation="landscape" r:id="rId1"/>
  <headerFooter alignWithMargins="0">
    <oddFooter>&amp;CPAGE &amp;P OF &amp;N&amp;RDate:  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Richard Wales</cp:lastModifiedBy>
  <cp:lastPrinted>2006-05-02T18:38:09Z</cp:lastPrinted>
  <dcterms:created xsi:type="dcterms:W3CDTF">1998-10-13T21:00:27Z</dcterms:created>
  <dcterms:modified xsi:type="dcterms:W3CDTF">2010-05-26T18:37:57Z</dcterms:modified>
  <cp:category/>
  <cp:version/>
  <cp:contentType/>
  <cp:contentStatus/>
</cp:coreProperties>
</file>